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PEF\2. Educación Financiera\9. Materiales para Asociados PEF\Todos los entregables micro\Herramientas\"/>
    </mc:Choice>
  </mc:AlternateContent>
  <bookViews>
    <workbookView xWindow="0" yWindow="0" windowWidth="20490" windowHeight="7650" firstSheet="6" activeTab="9"/>
  </bookViews>
  <sheets>
    <sheet name="Inicio" sheetId="1" r:id="rId1"/>
    <sheet name="Nuevo miembro" sheetId="2" r:id="rId2"/>
    <sheet name="Ingreso a un Centro Educativo" sheetId="3" r:id="rId3"/>
    <sheet name="Preparación para el matrimonio" sheetId="4" r:id="rId4"/>
    <sheet name="Selección de vivienda" sheetId="5" r:id="rId5"/>
    <sheet name="Opciones de crédito" sheetId="6" r:id="rId6"/>
    <sheet name="Opciones de seguros" sheetId="7" r:id="rId7"/>
    <sheet name="Opciones de vehículo" sheetId="8" r:id="rId8"/>
    <sheet name="Opciones de tarjetas" sheetId="9" r:id="rId9"/>
    <sheet name="Preparación para la vejez" sheetId="10" r:id="rId10"/>
  </sheets>
  <definedNames>
    <definedName name="_1._Cambios_en_presupuesto__ingresos_y_egresos">'Preparación para la vejez'!$B$15</definedName>
    <definedName name="_2._Estimación_y_Manejo_de_la_Pensión">'Preparación para la vejez'!$B$47</definedName>
    <definedName name="automática">'Opciones de vehículo'!$T$25:$T$26</definedName>
    <definedName name="beneficio">'Selección de vivienda'!$Q$21:$Q$23</definedName>
    <definedName name="Diesel">'Opciones de vehículo'!$U$25:$U$30</definedName>
    <definedName name="Lo_podré_reducir">'Preparación para la vejez'!$S$15:$S$17</definedName>
    <definedName name="Nuevo">'Opciones de vehículo'!$V$25:$V$26</definedName>
    <definedName name="Otras_Recomendaciones">'Preparación para la vejez'!$B$66</definedName>
    <definedName name="posesión">'Nuevo miembro'!$Q$4:$Q$6</definedName>
    <definedName name="Posesión2">'Ingreso a un Centro Educativo'!$R$6:$R$8</definedName>
    <definedName name="sedan">'Opciones de vehículo'!$W$25:$W$30</definedName>
    <definedName name="Seguro_de_Desempleo">'Opciones de seguros'!$B$55</definedName>
    <definedName name="Seguro_de_Vehículo">'Opciones de seguros'!$B$20</definedName>
    <definedName name="Seguro_de_Viaje">'Opciones de seguros'!$B$66</definedName>
    <definedName name="Seguro_de_Vida">'Opciones de seguros'!$B$44</definedName>
    <definedName name="Seguro_de_Vivienda">'Opciones de seguros'!$B$32</definedName>
    <definedName name="tipodepago">'Opciones de seguros'!$T$7:$T$10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3" i="10" l="1"/>
  <c r="E18" i="4"/>
  <c r="M24" i="4" l="1"/>
  <c r="N22" i="5" l="1"/>
  <c r="N23" i="5"/>
  <c r="L22" i="5"/>
  <c r="L23" i="5"/>
  <c r="L21" i="5"/>
  <c r="C37" i="6" l="1"/>
  <c r="K31" i="8" l="1"/>
  <c r="P33" i="8"/>
  <c r="P32" i="8"/>
  <c r="P31" i="8"/>
  <c r="K33" i="8"/>
  <c r="K32" i="8"/>
  <c r="N19" i="8"/>
  <c r="N20" i="8"/>
  <c r="N18" i="8"/>
  <c r="E32" i="6" l="1"/>
  <c r="E37" i="6" s="1"/>
  <c r="E34" i="6" l="1"/>
  <c r="N21" i="5"/>
  <c r="D39" i="6" l="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38" i="6"/>
  <c r="D37" i="6"/>
  <c r="F37" i="6" s="1"/>
  <c r="G37" i="6" s="1"/>
  <c r="C38" i="6" s="1"/>
  <c r="E38" i="6" s="1"/>
  <c r="L18" i="4"/>
  <c r="M33" i="4"/>
  <c r="M32" i="4"/>
  <c r="M31" i="4"/>
  <c r="M30" i="4"/>
  <c r="M29" i="4"/>
  <c r="M28" i="4"/>
  <c r="M27" i="4"/>
  <c r="M26" i="4"/>
  <c r="M25" i="4"/>
  <c r="F47" i="4"/>
  <c r="F46" i="4"/>
  <c r="F45" i="4"/>
  <c r="F44" i="4"/>
  <c r="F43" i="4"/>
  <c r="F30" i="4"/>
  <c r="F40" i="4"/>
  <c r="F39" i="4"/>
  <c r="F38" i="4"/>
  <c r="F37" i="4"/>
  <c r="F25" i="4"/>
  <c r="F26" i="4"/>
  <c r="F27" i="4"/>
  <c r="F28" i="4"/>
  <c r="F29" i="4"/>
  <c r="F31" i="4"/>
  <c r="F32" i="4"/>
  <c r="F33" i="4"/>
  <c r="F34" i="4"/>
  <c r="F24" i="4"/>
  <c r="K52" i="3"/>
  <c r="K60" i="3"/>
  <c r="I29" i="3"/>
  <c r="F38" i="6" l="1"/>
  <c r="G38" i="6" s="1"/>
  <c r="C39" i="6" s="1"/>
  <c r="E39" i="6" s="1"/>
  <c r="F39" i="6" s="1"/>
  <c r="G39" i="6" s="1"/>
  <c r="C40" i="6" s="1"/>
  <c r="E40" i="6" s="1"/>
  <c r="F40" i="6" s="1"/>
  <c r="G40" i="6" s="1"/>
  <c r="C41" i="6" s="1"/>
  <c r="E41" i="6" s="1"/>
  <c r="F41" i="6" s="1"/>
  <c r="G41" i="6" s="1"/>
  <c r="C42" i="6" s="1"/>
  <c r="E42" i="6" s="1"/>
  <c r="F42" i="6" s="1"/>
  <c r="G42" i="6" s="1"/>
  <c r="C43" i="6" s="1"/>
  <c r="E43" i="6" s="1"/>
  <c r="F43" i="6" s="1"/>
  <c r="G43" i="6" s="1"/>
  <c r="C44" i="6" s="1"/>
  <c r="E44" i="6" s="1"/>
  <c r="F44" i="6" s="1"/>
  <c r="G44" i="6" s="1"/>
  <c r="C45" i="6" s="1"/>
  <c r="E45" i="6" s="1"/>
  <c r="F45" i="6" s="1"/>
  <c r="G45" i="6" s="1"/>
  <c r="C46" i="6" s="1"/>
  <c r="E46" i="6" s="1"/>
  <c r="F46" i="6" s="1"/>
  <c r="G46" i="6" s="1"/>
  <c r="C47" i="6" s="1"/>
  <c r="E47" i="6" s="1"/>
  <c r="F47" i="6" s="1"/>
  <c r="G47" i="6" s="1"/>
  <c r="C48" i="6" s="1"/>
  <c r="E48" i="6" s="1"/>
  <c r="F48" i="6" s="1"/>
  <c r="G48" i="6" s="1"/>
  <c r="C49" i="6" s="1"/>
  <c r="E49" i="6" s="1"/>
  <c r="F49" i="6" s="1"/>
  <c r="G49" i="6" s="1"/>
  <c r="C50" i="6" s="1"/>
  <c r="E50" i="6" s="1"/>
  <c r="F50" i="6" s="1"/>
  <c r="G50" i="6" s="1"/>
  <c r="C51" i="6" s="1"/>
  <c r="E51" i="6" s="1"/>
  <c r="F51" i="6" s="1"/>
  <c r="G51" i="6" s="1"/>
  <c r="C52" i="6" s="1"/>
  <c r="E52" i="6" s="1"/>
  <c r="F52" i="6" s="1"/>
  <c r="G52" i="6" s="1"/>
  <c r="C53" i="6" s="1"/>
  <c r="E53" i="6" s="1"/>
  <c r="F53" i="6" s="1"/>
  <c r="G53" i="6" s="1"/>
  <c r="C54" i="6" s="1"/>
  <c r="E54" i="6" s="1"/>
  <c r="F54" i="6" s="1"/>
  <c r="G54" i="6" s="1"/>
  <c r="C55" i="6" s="1"/>
  <c r="E55" i="6" s="1"/>
  <c r="F55" i="6" s="1"/>
  <c r="G55" i="6" s="1"/>
  <c r="C56" i="6" s="1"/>
  <c r="E56" i="6" s="1"/>
  <c r="F56" i="6" s="1"/>
  <c r="G56" i="6" s="1"/>
  <c r="C57" i="6" s="1"/>
  <c r="E57" i="6" s="1"/>
  <c r="F57" i="6" s="1"/>
  <c r="G57" i="6" s="1"/>
  <c r="C58" i="6" s="1"/>
  <c r="E58" i="6" s="1"/>
  <c r="F58" i="6" s="1"/>
  <c r="G58" i="6" s="1"/>
  <c r="C59" i="6" s="1"/>
  <c r="E59" i="6" s="1"/>
  <c r="F59" i="6" s="1"/>
  <c r="G59" i="6" s="1"/>
  <c r="C60" i="6" s="1"/>
  <c r="E60" i="6" s="1"/>
  <c r="F60" i="6" s="1"/>
  <c r="G60" i="6" s="1"/>
  <c r="C61" i="6" s="1"/>
  <c r="E61" i="6" s="1"/>
  <c r="F61" i="6" s="1"/>
  <c r="G61" i="6" s="1"/>
  <c r="C62" i="6" s="1"/>
  <c r="E62" i="6" s="1"/>
  <c r="F62" i="6" s="1"/>
  <c r="G62" i="6" s="1"/>
  <c r="C63" i="6" s="1"/>
  <c r="E63" i="6" s="1"/>
  <c r="F63" i="6" s="1"/>
  <c r="G63" i="6" s="1"/>
  <c r="C64" i="6" s="1"/>
  <c r="E64" i="6" s="1"/>
  <c r="F64" i="6" s="1"/>
  <c r="G64" i="6" s="1"/>
  <c r="C65" i="6" s="1"/>
  <c r="E65" i="6" s="1"/>
  <c r="F65" i="6" s="1"/>
  <c r="G65" i="6" s="1"/>
  <c r="C66" i="6" s="1"/>
  <c r="E66" i="6" s="1"/>
  <c r="F66" i="6" s="1"/>
  <c r="G66" i="6" s="1"/>
  <c r="C67" i="6" s="1"/>
  <c r="E67" i="6" s="1"/>
  <c r="F67" i="6" s="1"/>
  <c r="G67" i="6" s="1"/>
  <c r="C68" i="6" s="1"/>
  <c r="E68" i="6" s="1"/>
  <c r="F68" i="6" s="1"/>
  <c r="G68" i="6" s="1"/>
  <c r="C69" i="6" s="1"/>
  <c r="E69" i="6" s="1"/>
  <c r="F69" i="6" s="1"/>
  <c r="G69" i="6" s="1"/>
  <c r="C70" i="6" s="1"/>
  <c r="E70" i="6" s="1"/>
  <c r="F70" i="6" s="1"/>
  <c r="G70" i="6" s="1"/>
  <c r="C71" i="6" s="1"/>
  <c r="E71" i="6" s="1"/>
  <c r="F71" i="6" s="1"/>
  <c r="G71" i="6" s="1"/>
  <c r="C72" i="6" s="1"/>
  <c r="E72" i="6" s="1"/>
  <c r="F72" i="6" s="1"/>
  <c r="G72" i="6" s="1"/>
  <c r="C73" i="6" s="1"/>
  <c r="E73" i="6" s="1"/>
  <c r="F73" i="6" s="1"/>
  <c r="G73" i="6" s="1"/>
  <c r="C74" i="6" s="1"/>
  <c r="E74" i="6" s="1"/>
  <c r="F74" i="6" s="1"/>
  <c r="G74" i="6" s="1"/>
  <c r="C75" i="6" s="1"/>
  <c r="E75" i="6" s="1"/>
  <c r="F75" i="6" s="1"/>
  <c r="G75" i="6" s="1"/>
  <c r="C76" i="6" s="1"/>
  <c r="E76" i="6" s="1"/>
  <c r="F76" i="6" s="1"/>
  <c r="G76" i="6" s="1"/>
  <c r="C77" i="6" s="1"/>
  <c r="E77" i="6" s="1"/>
  <c r="F77" i="6" s="1"/>
  <c r="G77" i="6" s="1"/>
  <c r="C78" i="6" s="1"/>
  <c r="E78" i="6" s="1"/>
  <c r="F78" i="6" s="1"/>
  <c r="G78" i="6" s="1"/>
  <c r="C79" i="6" s="1"/>
  <c r="E79" i="6" s="1"/>
  <c r="F79" i="6" s="1"/>
  <c r="G79" i="6" s="1"/>
  <c r="C80" i="6" s="1"/>
  <c r="E80" i="6" s="1"/>
  <c r="F80" i="6" s="1"/>
  <c r="G80" i="6" s="1"/>
  <c r="C81" i="6" s="1"/>
  <c r="E81" i="6" s="1"/>
  <c r="F81" i="6" s="1"/>
  <c r="G81" i="6" s="1"/>
  <c r="C82" i="6" s="1"/>
  <c r="E82" i="6" s="1"/>
  <c r="F82" i="6" s="1"/>
  <c r="G82" i="6" s="1"/>
  <c r="C83" i="6" s="1"/>
  <c r="E83" i="6" s="1"/>
  <c r="F83" i="6" s="1"/>
  <c r="G83" i="6" s="1"/>
  <c r="C84" i="6" s="1"/>
  <c r="E84" i="6" s="1"/>
  <c r="F84" i="6" s="1"/>
  <c r="G84" i="6" s="1"/>
  <c r="C85" i="6" s="1"/>
  <c r="E85" i="6" s="1"/>
  <c r="F85" i="6" s="1"/>
  <c r="G85" i="6" s="1"/>
  <c r="C86" i="6" s="1"/>
  <c r="E86" i="6" s="1"/>
  <c r="F86" i="6" s="1"/>
  <c r="G86" i="6" s="1"/>
  <c r="C87" i="6" s="1"/>
  <c r="E87" i="6" s="1"/>
  <c r="F87" i="6" s="1"/>
  <c r="G87" i="6" s="1"/>
  <c r="C88" i="6" s="1"/>
  <c r="E88" i="6" s="1"/>
  <c r="F88" i="6" s="1"/>
  <c r="G88" i="6" s="1"/>
  <c r="C89" i="6" s="1"/>
  <c r="E89" i="6" s="1"/>
  <c r="F89" i="6" s="1"/>
  <c r="G89" i="6" s="1"/>
  <c r="C90" i="6" s="1"/>
  <c r="E90" i="6" s="1"/>
  <c r="F90" i="6" s="1"/>
  <c r="G90" i="6" s="1"/>
  <c r="C91" i="6" s="1"/>
  <c r="E91" i="6" s="1"/>
  <c r="F91" i="6" s="1"/>
  <c r="G91" i="6" s="1"/>
  <c r="C92" i="6" s="1"/>
  <c r="E92" i="6" s="1"/>
  <c r="F92" i="6" s="1"/>
  <c r="G92" i="6" s="1"/>
  <c r="C93" i="6" s="1"/>
  <c r="E93" i="6" s="1"/>
  <c r="F93" i="6" s="1"/>
  <c r="G93" i="6" s="1"/>
  <c r="C94" i="6" s="1"/>
  <c r="E94" i="6" s="1"/>
  <c r="F94" i="6" s="1"/>
  <c r="G94" i="6" s="1"/>
  <c r="C95" i="6" s="1"/>
  <c r="E95" i="6" s="1"/>
  <c r="F95" i="6" s="1"/>
  <c r="G95" i="6" s="1"/>
  <c r="C96" i="6" s="1"/>
  <c r="E96" i="6" s="1"/>
  <c r="F96" i="6" s="1"/>
  <c r="G96" i="6" s="1"/>
  <c r="C97" i="6" s="1"/>
  <c r="E97" i="6" s="1"/>
  <c r="F97" i="6" s="1"/>
  <c r="G97" i="6" s="1"/>
  <c r="C98" i="6" s="1"/>
  <c r="E98" i="6" s="1"/>
  <c r="F98" i="6" s="1"/>
  <c r="G98" i="6" s="1"/>
  <c r="C99" i="6" s="1"/>
  <c r="E99" i="6" s="1"/>
  <c r="F99" i="6" s="1"/>
  <c r="G99" i="6" s="1"/>
  <c r="C100" i="6" s="1"/>
  <c r="E100" i="6" s="1"/>
  <c r="F100" i="6" s="1"/>
  <c r="G100" i="6" s="1"/>
  <c r="C101" i="6" s="1"/>
  <c r="E101" i="6" s="1"/>
  <c r="F101" i="6" s="1"/>
  <c r="G101" i="6" s="1"/>
  <c r="C102" i="6" s="1"/>
  <c r="E102" i="6" s="1"/>
  <c r="F102" i="6" s="1"/>
  <c r="G102" i="6" s="1"/>
  <c r="C103" i="6" s="1"/>
  <c r="E103" i="6" s="1"/>
  <c r="F103" i="6" s="1"/>
  <c r="G103" i="6" s="1"/>
  <c r="C104" i="6" s="1"/>
  <c r="E104" i="6" s="1"/>
  <c r="F104" i="6" s="1"/>
  <c r="G104" i="6" s="1"/>
  <c r="C105" i="6" s="1"/>
  <c r="E105" i="6" s="1"/>
  <c r="F105" i="6" s="1"/>
  <c r="G105" i="6" s="1"/>
  <c r="C106" i="6" s="1"/>
  <c r="E106" i="6" s="1"/>
  <c r="F106" i="6" s="1"/>
  <c r="G106" i="6" s="1"/>
  <c r="C107" i="6" s="1"/>
  <c r="E107" i="6" s="1"/>
  <c r="F107" i="6" s="1"/>
  <c r="G107" i="6" s="1"/>
  <c r="C108" i="6" s="1"/>
  <c r="E108" i="6" s="1"/>
  <c r="F108" i="6" s="1"/>
  <c r="G108" i="6" s="1"/>
  <c r="C109" i="6" s="1"/>
  <c r="E109" i="6" s="1"/>
  <c r="F109" i="6" s="1"/>
  <c r="G109" i="6" s="1"/>
  <c r="C110" i="6" s="1"/>
  <c r="E110" i="6" s="1"/>
  <c r="F110" i="6" s="1"/>
  <c r="G110" i="6" s="1"/>
  <c r="C111" i="6" s="1"/>
  <c r="E111" i="6" s="1"/>
  <c r="F111" i="6" s="1"/>
  <c r="G111" i="6" s="1"/>
  <c r="C112" i="6" s="1"/>
  <c r="E112" i="6" s="1"/>
  <c r="F112" i="6" s="1"/>
  <c r="G112" i="6" s="1"/>
  <c r="C113" i="6" s="1"/>
  <c r="E113" i="6" s="1"/>
  <c r="F113" i="6" s="1"/>
  <c r="G113" i="6" s="1"/>
  <c r="C114" i="6" s="1"/>
  <c r="E114" i="6" s="1"/>
  <c r="F114" i="6" s="1"/>
  <c r="G114" i="6" s="1"/>
  <c r="C115" i="6" s="1"/>
  <c r="E115" i="6" s="1"/>
  <c r="F115" i="6" s="1"/>
  <c r="G115" i="6" s="1"/>
  <c r="C116" i="6" s="1"/>
  <c r="E116" i="6" s="1"/>
  <c r="F116" i="6" s="1"/>
  <c r="G116" i="6" s="1"/>
  <c r="C117" i="6" s="1"/>
  <c r="E117" i="6" s="1"/>
  <c r="F117" i="6" s="1"/>
  <c r="G117" i="6" s="1"/>
  <c r="C118" i="6" s="1"/>
  <c r="E118" i="6" s="1"/>
  <c r="F118" i="6" s="1"/>
  <c r="G118" i="6" s="1"/>
  <c r="C119" i="6" s="1"/>
  <c r="E119" i="6" s="1"/>
  <c r="F119" i="6" s="1"/>
  <c r="G119" i="6" s="1"/>
  <c r="C120" i="6" s="1"/>
  <c r="E120" i="6" s="1"/>
  <c r="F120" i="6" s="1"/>
  <c r="G120" i="6" s="1"/>
  <c r="C121" i="6" s="1"/>
  <c r="E121" i="6" s="1"/>
  <c r="F121" i="6" s="1"/>
  <c r="G121" i="6" s="1"/>
  <c r="C122" i="6" s="1"/>
  <c r="E122" i="6" s="1"/>
  <c r="F122" i="6" s="1"/>
  <c r="G122" i="6" s="1"/>
  <c r="C123" i="6" s="1"/>
  <c r="E123" i="6" s="1"/>
  <c r="F123" i="6" s="1"/>
  <c r="G123" i="6" s="1"/>
  <c r="C124" i="6" s="1"/>
  <c r="E124" i="6" s="1"/>
  <c r="F124" i="6" s="1"/>
  <c r="G124" i="6" s="1"/>
  <c r="C125" i="6" s="1"/>
  <c r="E125" i="6" s="1"/>
  <c r="F125" i="6" s="1"/>
  <c r="G125" i="6" s="1"/>
  <c r="C126" i="6" s="1"/>
  <c r="E126" i="6" s="1"/>
  <c r="F126" i="6" s="1"/>
  <c r="G126" i="6" s="1"/>
  <c r="C127" i="6" s="1"/>
  <c r="E127" i="6" s="1"/>
  <c r="F127" i="6" s="1"/>
  <c r="G127" i="6" s="1"/>
  <c r="C128" i="6" s="1"/>
  <c r="E128" i="6" s="1"/>
  <c r="F128" i="6" s="1"/>
  <c r="G128" i="6" s="1"/>
  <c r="C129" i="6" s="1"/>
  <c r="E129" i="6" s="1"/>
  <c r="F129" i="6" s="1"/>
  <c r="G129" i="6" s="1"/>
  <c r="C130" i="6" s="1"/>
  <c r="E130" i="6" s="1"/>
  <c r="F130" i="6" s="1"/>
  <c r="G130" i="6" s="1"/>
  <c r="C131" i="6" s="1"/>
  <c r="E131" i="6" s="1"/>
  <c r="F131" i="6" s="1"/>
  <c r="G131" i="6" s="1"/>
  <c r="C132" i="6" s="1"/>
  <c r="E132" i="6" s="1"/>
  <c r="F132" i="6" s="1"/>
  <c r="G132" i="6" s="1"/>
  <c r="C133" i="6" s="1"/>
  <c r="E133" i="6" s="1"/>
  <c r="F133" i="6" s="1"/>
  <c r="G133" i="6" s="1"/>
  <c r="C134" i="6" s="1"/>
  <c r="E134" i="6" s="1"/>
  <c r="F134" i="6" s="1"/>
  <c r="G134" i="6" s="1"/>
  <c r="C135" i="6" s="1"/>
  <c r="E135" i="6" s="1"/>
  <c r="F135" i="6" s="1"/>
  <c r="G135" i="6" s="1"/>
  <c r="C136" i="6" s="1"/>
  <c r="E136" i="6" s="1"/>
  <c r="F136" i="6" s="1"/>
  <c r="G136" i="6" s="1"/>
  <c r="C137" i="6" s="1"/>
  <c r="E137" i="6" s="1"/>
  <c r="F137" i="6" s="1"/>
  <c r="G137" i="6" s="1"/>
  <c r="C138" i="6" s="1"/>
  <c r="E138" i="6" s="1"/>
  <c r="F138" i="6" s="1"/>
  <c r="G138" i="6" s="1"/>
  <c r="C139" i="6" s="1"/>
  <c r="E139" i="6" s="1"/>
  <c r="F139" i="6" s="1"/>
  <c r="G139" i="6" s="1"/>
  <c r="C140" i="6" s="1"/>
  <c r="E140" i="6" s="1"/>
  <c r="F140" i="6" s="1"/>
  <c r="G140" i="6" s="1"/>
  <c r="C141" i="6" s="1"/>
  <c r="E141" i="6" s="1"/>
  <c r="F141" i="6" s="1"/>
  <c r="G141" i="6" s="1"/>
  <c r="C142" i="6" s="1"/>
  <c r="E142" i="6" s="1"/>
  <c r="F142" i="6" s="1"/>
  <c r="G142" i="6" s="1"/>
  <c r="C143" i="6" s="1"/>
  <c r="E143" i="6" s="1"/>
  <c r="F143" i="6" s="1"/>
  <c r="G143" i="6" s="1"/>
  <c r="C144" i="6" s="1"/>
  <c r="E144" i="6" s="1"/>
  <c r="F144" i="6" s="1"/>
  <c r="G144" i="6" s="1"/>
  <c r="C145" i="6" s="1"/>
  <c r="E145" i="6" s="1"/>
  <c r="F145" i="6" s="1"/>
  <c r="G145" i="6" s="1"/>
  <c r="C146" i="6" s="1"/>
  <c r="E146" i="6" s="1"/>
  <c r="F146" i="6" s="1"/>
  <c r="G146" i="6" s="1"/>
  <c r="C147" i="6" s="1"/>
  <c r="E147" i="6" s="1"/>
  <c r="F147" i="6" s="1"/>
  <c r="G147" i="6" s="1"/>
  <c r="C148" i="6" s="1"/>
  <c r="E148" i="6" s="1"/>
  <c r="F148" i="6" s="1"/>
  <c r="G148" i="6" s="1"/>
  <c r="C149" i="6" s="1"/>
  <c r="E149" i="6" s="1"/>
  <c r="F149" i="6" s="1"/>
  <c r="G149" i="6" s="1"/>
  <c r="C150" i="6" s="1"/>
  <c r="E150" i="6" s="1"/>
  <c r="F150" i="6" s="1"/>
  <c r="G150" i="6" s="1"/>
  <c r="C151" i="6" s="1"/>
  <c r="E151" i="6" s="1"/>
  <c r="F151" i="6" s="1"/>
  <c r="G151" i="6" s="1"/>
  <c r="C152" i="6" s="1"/>
  <c r="E152" i="6" s="1"/>
  <c r="F152" i="6" s="1"/>
  <c r="G152" i="6" s="1"/>
  <c r="C153" i="6" s="1"/>
  <c r="E153" i="6" s="1"/>
  <c r="F153" i="6" s="1"/>
  <c r="G153" i="6" s="1"/>
  <c r="C154" i="6" s="1"/>
  <c r="E154" i="6" s="1"/>
  <c r="F154" i="6" s="1"/>
  <c r="G154" i="6" s="1"/>
  <c r="C155" i="6" s="1"/>
  <c r="E155" i="6" s="1"/>
  <c r="F155" i="6" s="1"/>
  <c r="G155" i="6" s="1"/>
  <c r="C156" i="6" s="1"/>
  <c r="E156" i="6" s="1"/>
  <c r="F156" i="6" s="1"/>
  <c r="G156" i="6" s="1"/>
  <c r="C157" i="6" s="1"/>
  <c r="E157" i="6" s="1"/>
  <c r="F157" i="6" s="1"/>
  <c r="G157" i="6" s="1"/>
  <c r="C158" i="6" s="1"/>
  <c r="E158" i="6" s="1"/>
  <c r="F158" i="6" s="1"/>
  <c r="G158" i="6" s="1"/>
  <c r="C159" i="6" s="1"/>
  <c r="E159" i="6" s="1"/>
  <c r="F159" i="6" s="1"/>
  <c r="G159" i="6" s="1"/>
  <c r="C160" i="6" s="1"/>
  <c r="E160" i="6" s="1"/>
  <c r="F160" i="6" s="1"/>
  <c r="G160" i="6" s="1"/>
  <c r="C161" i="6" s="1"/>
  <c r="E161" i="6" s="1"/>
  <c r="F161" i="6" s="1"/>
  <c r="G161" i="6" s="1"/>
  <c r="C162" i="6" s="1"/>
  <c r="E162" i="6" s="1"/>
  <c r="F162" i="6" s="1"/>
  <c r="G162" i="6" s="1"/>
  <c r="C163" i="6" s="1"/>
  <c r="E163" i="6" s="1"/>
  <c r="F163" i="6" s="1"/>
  <c r="G163" i="6" s="1"/>
  <c r="C164" i="6" s="1"/>
  <c r="E164" i="6" s="1"/>
  <c r="F164" i="6" s="1"/>
  <c r="G164" i="6" s="1"/>
  <c r="C165" i="6" s="1"/>
  <c r="E165" i="6" s="1"/>
  <c r="F165" i="6" s="1"/>
  <c r="G165" i="6" s="1"/>
  <c r="C166" i="6" s="1"/>
  <c r="D169" i="6"/>
  <c r="E60" i="3"/>
  <c r="E166" i="6" l="1"/>
  <c r="F166" i="6" s="1"/>
  <c r="G166" i="6" s="1"/>
  <c r="C167" i="6" s="1"/>
  <c r="D170" i="6"/>
  <c r="C41" i="3"/>
  <c r="L24" i="2"/>
  <c r="L18" i="2"/>
  <c r="G34" i="2"/>
  <c r="C50" i="2"/>
  <c r="E167" i="6" l="1"/>
  <c r="F167" i="6" s="1"/>
  <c r="G167" i="6" s="1"/>
  <c r="C168" i="6" s="1"/>
  <c r="D171" i="6"/>
  <c r="E168" i="6" l="1"/>
  <c r="F168" i="6" s="1"/>
  <c r="G168" i="6" s="1"/>
  <c r="C169" i="6" s="1"/>
  <c r="D172" i="6"/>
  <c r="E169" i="6" l="1"/>
  <c r="F169" i="6" s="1"/>
  <c r="G169" i="6" s="1"/>
  <c r="C170" i="6" s="1"/>
  <c r="D173" i="6"/>
  <c r="E170" i="6" l="1"/>
  <c r="F170" i="6" s="1"/>
  <c r="G170" i="6" s="1"/>
  <c r="C171" i="6" s="1"/>
  <c r="D174" i="6"/>
  <c r="E171" i="6" l="1"/>
  <c r="F171" i="6" s="1"/>
  <c r="G171" i="6" s="1"/>
  <c r="C172" i="6" s="1"/>
  <c r="D175" i="6"/>
  <c r="E172" i="6" l="1"/>
  <c r="F172" i="6" s="1"/>
  <c r="G172" i="6" s="1"/>
  <c r="C173" i="6" s="1"/>
  <c r="D176" i="6"/>
  <c r="E173" i="6" l="1"/>
  <c r="F173" i="6" s="1"/>
  <c r="G173" i="6" s="1"/>
  <c r="C174" i="6" s="1"/>
  <c r="D177" i="6"/>
  <c r="E174" i="6" l="1"/>
  <c r="F174" i="6" s="1"/>
  <c r="G174" i="6" s="1"/>
  <c r="C175" i="6" s="1"/>
  <c r="D178" i="6"/>
  <c r="E175" i="6" l="1"/>
  <c r="F175" i="6" s="1"/>
  <c r="G175" i="6" s="1"/>
  <c r="C176" i="6" s="1"/>
  <c r="D179" i="6"/>
  <c r="E176" i="6" l="1"/>
  <c r="F176" i="6" s="1"/>
  <c r="G176" i="6" s="1"/>
  <c r="C177" i="6" s="1"/>
  <c r="D180" i="6"/>
  <c r="E177" i="6" l="1"/>
  <c r="F177" i="6" s="1"/>
  <c r="G177" i="6" s="1"/>
  <c r="C178" i="6" s="1"/>
  <c r="D181" i="6"/>
  <c r="E178" i="6" l="1"/>
  <c r="F178" i="6" s="1"/>
  <c r="G178" i="6" s="1"/>
  <c r="C179" i="6" s="1"/>
  <c r="D182" i="6"/>
  <c r="E179" i="6" l="1"/>
  <c r="F179" i="6" s="1"/>
  <c r="G179" i="6" s="1"/>
  <c r="C180" i="6" s="1"/>
  <c r="D183" i="6"/>
  <c r="E180" i="6" l="1"/>
  <c r="F180" i="6" s="1"/>
  <c r="G180" i="6" s="1"/>
  <c r="C181" i="6" s="1"/>
  <c r="D184" i="6"/>
  <c r="E181" i="6" l="1"/>
  <c r="F181" i="6" s="1"/>
  <c r="G181" i="6" s="1"/>
  <c r="C182" i="6" s="1"/>
  <c r="D185" i="6"/>
  <c r="E182" i="6" l="1"/>
  <c r="F182" i="6" s="1"/>
  <c r="G182" i="6" s="1"/>
  <c r="C183" i="6" s="1"/>
  <c r="D186" i="6"/>
  <c r="E183" i="6" l="1"/>
  <c r="F183" i="6" s="1"/>
  <c r="G183" i="6" s="1"/>
  <c r="C184" i="6" s="1"/>
  <c r="D187" i="6"/>
  <c r="E184" i="6" l="1"/>
  <c r="F184" i="6" s="1"/>
  <c r="G184" i="6" s="1"/>
  <c r="C185" i="6" s="1"/>
  <c r="D188" i="6"/>
  <c r="E185" i="6" l="1"/>
  <c r="F185" i="6" s="1"/>
  <c r="G185" i="6" s="1"/>
  <c r="C186" i="6" s="1"/>
  <c r="D189" i="6"/>
  <c r="Q31" i="8"/>
  <c r="Q32" i="8"/>
  <c r="Q33" i="8"/>
  <c r="E186" i="6" l="1"/>
  <c r="F186" i="6" s="1"/>
  <c r="G186" i="6" s="1"/>
  <c r="C187" i="6" s="1"/>
  <c r="D190" i="6"/>
  <c r="E187" i="6" l="1"/>
  <c r="F187" i="6" s="1"/>
  <c r="G187" i="6" s="1"/>
  <c r="C188" i="6" s="1"/>
  <c r="D191" i="6"/>
  <c r="E188" i="6" l="1"/>
  <c r="F188" i="6" s="1"/>
  <c r="G188" i="6" s="1"/>
  <c r="C189" i="6" s="1"/>
  <c r="D192" i="6"/>
  <c r="E189" i="6" l="1"/>
  <c r="F189" i="6" s="1"/>
  <c r="G189" i="6" s="1"/>
  <c r="C190" i="6" s="1"/>
  <c r="D193" i="6"/>
  <c r="E190" i="6" l="1"/>
  <c r="F190" i="6" s="1"/>
  <c r="G190" i="6" s="1"/>
  <c r="C191" i="6" s="1"/>
  <c r="D194" i="6"/>
  <c r="E191" i="6" l="1"/>
  <c r="F191" i="6" s="1"/>
  <c r="G191" i="6" s="1"/>
  <c r="C192" i="6" s="1"/>
  <c r="D195" i="6"/>
  <c r="E192" i="6" l="1"/>
  <c r="F192" i="6" s="1"/>
  <c r="G192" i="6" s="1"/>
  <c r="C193" i="6" s="1"/>
  <c r="D196" i="6"/>
  <c r="E193" i="6" l="1"/>
  <c r="F193" i="6" s="1"/>
  <c r="G193" i="6" s="1"/>
  <c r="C194" i="6" s="1"/>
  <c r="D197" i="6"/>
  <c r="E194" i="6" l="1"/>
  <c r="F194" i="6" s="1"/>
  <c r="G194" i="6" s="1"/>
  <c r="C195" i="6" s="1"/>
  <c r="D198" i="6"/>
  <c r="E195" i="6" l="1"/>
  <c r="F195" i="6" s="1"/>
  <c r="G195" i="6" s="1"/>
  <c r="C196" i="6" s="1"/>
  <c r="D199" i="6"/>
  <c r="E196" i="6" l="1"/>
  <c r="F196" i="6" s="1"/>
  <c r="G196" i="6" s="1"/>
  <c r="C197" i="6" s="1"/>
  <c r="D200" i="6"/>
  <c r="E197" i="6" l="1"/>
  <c r="F197" i="6" s="1"/>
  <c r="G197" i="6" s="1"/>
  <c r="C198" i="6" s="1"/>
  <c r="D201" i="6"/>
  <c r="E198" i="6" l="1"/>
  <c r="F198" i="6" s="1"/>
  <c r="G198" i="6" s="1"/>
  <c r="C199" i="6" s="1"/>
  <c r="D202" i="6"/>
  <c r="E199" i="6" l="1"/>
  <c r="F199" i="6" s="1"/>
  <c r="G199" i="6" s="1"/>
  <c r="C200" i="6" s="1"/>
  <c r="D203" i="6"/>
  <c r="E200" i="6" l="1"/>
  <c r="F200" i="6" s="1"/>
  <c r="G200" i="6" s="1"/>
  <c r="C201" i="6" s="1"/>
  <c r="D204" i="6"/>
  <c r="E201" i="6" l="1"/>
  <c r="F201" i="6" s="1"/>
  <c r="G201" i="6" s="1"/>
  <c r="C202" i="6" s="1"/>
  <c r="D205" i="6"/>
  <c r="E202" i="6" l="1"/>
  <c r="F202" i="6" s="1"/>
  <c r="G202" i="6" s="1"/>
  <c r="C203" i="6" s="1"/>
  <c r="D206" i="6"/>
  <c r="E203" i="6" l="1"/>
  <c r="F203" i="6" s="1"/>
  <c r="G203" i="6" s="1"/>
  <c r="C204" i="6" s="1"/>
  <c r="D207" i="6"/>
  <c r="E204" i="6" l="1"/>
  <c r="F204" i="6" s="1"/>
  <c r="G204" i="6" s="1"/>
  <c r="C205" i="6" s="1"/>
  <c r="D208" i="6"/>
  <c r="E205" i="6" l="1"/>
  <c r="F205" i="6" s="1"/>
  <c r="G205" i="6" s="1"/>
  <c r="C206" i="6" s="1"/>
  <c r="D209" i="6"/>
  <c r="E206" i="6" l="1"/>
  <c r="F206" i="6" s="1"/>
  <c r="G206" i="6" s="1"/>
  <c r="C207" i="6" s="1"/>
  <c r="D210" i="6"/>
  <c r="E207" i="6" l="1"/>
  <c r="F207" i="6" s="1"/>
  <c r="G207" i="6" s="1"/>
  <c r="C208" i="6" s="1"/>
  <c r="D211" i="6"/>
  <c r="E208" i="6" l="1"/>
  <c r="F208" i="6" s="1"/>
  <c r="G208" i="6" s="1"/>
  <c r="C209" i="6" s="1"/>
  <c r="D212" i="6"/>
  <c r="E209" i="6" l="1"/>
  <c r="F209" i="6" s="1"/>
  <c r="G209" i="6" s="1"/>
  <c r="C210" i="6" s="1"/>
  <c r="D213" i="6"/>
  <c r="E210" i="6" l="1"/>
  <c r="F210" i="6" s="1"/>
  <c r="G210" i="6" s="1"/>
  <c r="C211" i="6" s="1"/>
  <c r="D214" i="6"/>
  <c r="E211" i="6" l="1"/>
  <c r="F211" i="6" s="1"/>
  <c r="G211" i="6" s="1"/>
  <c r="C212" i="6" s="1"/>
  <c r="D215" i="6"/>
  <c r="E212" i="6" l="1"/>
  <c r="F212" i="6" s="1"/>
  <c r="G212" i="6" s="1"/>
  <c r="C213" i="6" s="1"/>
  <c r="D216" i="6"/>
  <c r="E213" i="6" l="1"/>
  <c r="F213" i="6" s="1"/>
  <c r="G213" i="6" s="1"/>
  <c r="C214" i="6" s="1"/>
  <c r="D217" i="6"/>
  <c r="E214" i="6" l="1"/>
  <c r="F214" i="6" s="1"/>
  <c r="G214" i="6" s="1"/>
  <c r="C215" i="6" s="1"/>
  <c r="D218" i="6"/>
  <c r="E215" i="6" l="1"/>
  <c r="F215" i="6" s="1"/>
  <c r="G215" i="6" s="1"/>
  <c r="C216" i="6" s="1"/>
  <c r="D219" i="6"/>
  <c r="E216" i="6" l="1"/>
  <c r="F216" i="6" s="1"/>
  <c r="G216" i="6" s="1"/>
  <c r="C217" i="6" s="1"/>
  <c r="D220" i="6"/>
  <c r="D221" i="6" l="1"/>
  <c r="E217" i="6"/>
  <c r="F217" i="6" s="1"/>
  <c r="G217" i="6" s="1"/>
  <c r="C218" i="6" s="1"/>
  <c r="E218" i="6" l="1"/>
  <c r="F218" i="6" s="1"/>
  <c r="G218" i="6" s="1"/>
  <c r="C219" i="6" s="1"/>
  <c r="D222" i="6"/>
  <c r="E219" i="6" l="1"/>
  <c r="F219" i="6" s="1"/>
  <c r="G219" i="6" s="1"/>
  <c r="C220" i="6" s="1"/>
  <c r="D223" i="6"/>
  <c r="E220" i="6" l="1"/>
  <c r="F220" i="6" s="1"/>
  <c r="G220" i="6" s="1"/>
  <c r="C221" i="6" s="1"/>
  <c r="D224" i="6"/>
  <c r="E221" i="6" l="1"/>
  <c r="F221" i="6" s="1"/>
  <c r="G221" i="6" s="1"/>
  <c r="C222" i="6" s="1"/>
  <c r="D225" i="6"/>
  <c r="E222" i="6" l="1"/>
  <c r="F222" i="6" s="1"/>
  <c r="G222" i="6" s="1"/>
  <c r="C223" i="6" s="1"/>
  <c r="D226" i="6"/>
  <c r="E223" i="6" l="1"/>
  <c r="F223" i="6" s="1"/>
  <c r="G223" i="6" s="1"/>
  <c r="C224" i="6" s="1"/>
  <c r="D227" i="6"/>
  <c r="E224" i="6" l="1"/>
  <c r="F224" i="6" s="1"/>
  <c r="G224" i="6" s="1"/>
  <c r="C225" i="6" s="1"/>
  <c r="D228" i="6"/>
  <c r="E225" i="6" l="1"/>
  <c r="F225" i="6" s="1"/>
  <c r="G225" i="6" s="1"/>
  <c r="C226" i="6" s="1"/>
  <c r="D229" i="6"/>
  <c r="E226" i="6" l="1"/>
  <c r="F226" i="6" s="1"/>
  <c r="G226" i="6" s="1"/>
  <c r="C227" i="6" s="1"/>
  <c r="D230" i="6"/>
  <c r="E227" i="6" l="1"/>
  <c r="F227" i="6" s="1"/>
  <c r="G227" i="6" s="1"/>
  <c r="C228" i="6" s="1"/>
  <c r="D231" i="6"/>
  <c r="E228" i="6" l="1"/>
  <c r="F228" i="6" s="1"/>
  <c r="G228" i="6" s="1"/>
  <c r="C229" i="6" s="1"/>
  <c r="D232" i="6"/>
  <c r="E229" i="6" l="1"/>
  <c r="F229" i="6" s="1"/>
  <c r="G229" i="6" s="1"/>
  <c r="C230" i="6" s="1"/>
  <c r="D233" i="6"/>
  <c r="E230" i="6" l="1"/>
  <c r="F230" i="6" s="1"/>
  <c r="G230" i="6" s="1"/>
  <c r="C231" i="6" s="1"/>
  <c r="D234" i="6"/>
  <c r="E231" i="6" l="1"/>
  <c r="F231" i="6" s="1"/>
  <c r="G231" i="6" s="1"/>
  <c r="C232" i="6" s="1"/>
  <c r="D235" i="6"/>
  <c r="E232" i="6" l="1"/>
  <c r="F232" i="6" s="1"/>
  <c r="G232" i="6" s="1"/>
  <c r="C233" i="6" s="1"/>
  <c r="D236" i="6"/>
  <c r="E233" i="6" l="1"/>
  <c r="F233" i="6" s="1"/>
  <c r="G233" i="6" s="1"/>
  <c r="C234" i="6" s="1"/>
  <c r="D237" i="6"/>
  <c r="E234" i="6" l="1"/>
  <c r="F234" i="6" s="1"/>
  <c r="G234" i="6" s="1"/>
  <c r="C235" i="6" s="1"/>
  <c r="D238" i="6"/>
  <c r="E235" i="6" l="1"/>
  <c r="F235" i="6" s="1"/>
  <c r="G235" i="6" s="1"/>
  <c r="C236" i="6" s="1"/>
  <c r="D239" i="6"/>
  <c r="E236" i="6" l="1"/>
  <c r="F236" i="6" s="1"/>
  <c r="G236" i="6" s="1"/>
  <c r="C237" i="6" s="1"/>
  <c r="D240" i="6"/>
  <c r="E237" i="6" l="1"/>
  <c r="F237" i="6" s="1"/>
  <c r="G237" i="6" s="1"/>
  <c r="C238" i="6" s="1"/>
  <c r="D241" i="6"/>
  <c r="E238" i="6" l="1"/>
  <c r="F238" i="6" s="1"/>
  <c r="G238" i="6" s="1"/>
  <c r="C239" i="6" s="1"/>
  <c r="D242" i="6"/>
  <c r="E239" i="6" l="1"/>
  <c r="F239" i="6" s="1"/>
  <c r="G239" i="6" s="1"/>
  <c r="C240" i="6" s="1"/>
  <c r="D243" i="6"/>
  <c r="E240" i="6" l="1"/>
  <c r="F240" i="6" s="1"/>
  <c r="G240" i="6" s="1"/>
  <c r="C241" i="6" s="1"/>
  <c r="D244" i="6"/>
  <c r="E241" i="6" l="1"/>
  <c r="F241" i="6" s="1"/>
  <c r="G241" i="6" s="1"/>
  <c r="C242" i="6" s="1"/>
  <c r="D245" i="6"/>
  <c r="E242" i="6" l="1"/>
  <c r="F242" i="6" s="1"/>
  <c r="G242" i="6" s="1"/>
  <c r="C243" i="6" s="1"/>
  <c r="D246" i="6"/>
  <c r="E243" i="6" l="1"/>
  <c r="F243" i="6" s="1"/>
  <c r="G243" i="6" s="1"/>
  <c r="C244" i="6" s="1"/>
  <c r="D247" i="6"/>
  <c r="E244" i="6" l="1"/>
  <c r="F244" i="6" s="1"/>
  <c r="G244" i="6" s="1"/>
  <c r="C245" i="6" s="1"/>
  <c r="D248" i="6"/>
  <c r="E245" i="6" l="1"/>
  <c r="F245" i="6" s="1"/>
  <c r="G245" i="6" s="1"/>
  <c r="C246" i="6" s="1"/>
  <c r="D249" i="6"/>
  <c r="E246" i="6" l="1"/>
  <c r="F246" i="6" s="1"/>
  <c r="G246" i="6" s="1"/>
  <c r="C247" i="6" s="1"/>
  <c r="D250" i="6"/>
  <c r="E247" i="6" l="1"/>
  <c r="F247" i="6" s="1"/>
  <c r="G247" i="6" s="1"/>
  <c r="C248" i="6" s="1"/>
  <c r="D251" i="6"/>
  <c r="E248" i="6" l="1"/>
  <c r="F248" i="6" s="1"/>
  <c r="G248" i="6" s="1"/>
  <c r="C249" i="6" s="1"/>
  <c r="D252" i="6"/>
  <c r="E249" i="6" l="1"/>
  <c r="F249" i="6" s="1"/>
  <c r="G249" i="6" s="1"/>
  <c r="C250" i="6" s="1"/>
  <c r="D253" i="6"/>
  <c r="E250" i="6" l="1"/>
  <c r="F250" i="6" s="1"/>
  <c r="G250" i="6" s="1"/>
  <c r="C251" i="6" s="1"/>
  <c r="D254" i="6"/>
  <c r="E251" i="6" l="1"/>
  <c r="F251" i="6" s="1"/>
  <c r="G251" i="6" s="1"/>
  <c r="C252" i="6" s="1"/>
  <c r="D255" i="6"/>
  <c r="E252" i="6" l="1"/>
  <c r="F252" i="6" s="1"/>
  <c r="G252" i="6" s="1"/>
  <c r="C253" i="6" s="1"/>
  <c r="D256" i="6"/>
  <c r="E253" i="6" l="1"/>
  <c r="F253" i="6" s="1"/>
  <c r="G253" i="6" s="1"/>
  <c r="C254" i="6" s="1"/>
  <c r="D257" i="6"/>
  <c r="E254" i="6" l="1"/>
  <c r="F254" i="6" s="1"/>
  <c r="G254" i="6" s="1"/>
  <c r="C255" i="6" s="1"/>
  <c r="D258" i="6"/>
  <c r="E255" i="6" l="1"/>
  <c r="F255" i="6" s="1"/>
  <c r="G255" i="6" s="1"/>
  <c r="C256" i="6" s="1"/>
  <c r="D259" i="6"/>
  <c r="E256" i="6" l="1"/>
  <c r="F256" i="6" s="1"/>
  <c r="G256" i="6" s="1"/>
  <c r="C257" i="6" s="1"/>
  <c r="D260" i="6"/>
  <c r="E257" i="6" l="1"/>
  <c r="F257" i="6" s="1"/>
  <c r="G257" i="6" s="1"/>
  <c r="C258" i="6" s="1"/>
  <c r="D261" i="6"/>
  <c r="E258" i="6" l="1"/>
  <c r="F258" i="6" s="1"/>
  <c r="G258" i="6" s="1"/>
  <c r="C259" i="6" s="1"/>
  <c r="D262" i="6"/>
  <c r="E259" i="6" l="1"/>
  <c r="F259" i="6" s="1"/>
  <c r="G259" i="6" s="1"/>
  <c r="C260" i="6" s="1"/>
  <c r="D263" i="6"/>
  <c r="E260" i="6" l="1"/>
  <c r="F260" i="6" s="1"/>
  <c r="G260" i="6" s="1"/>
  <c r="C261" i="6" s="1"/>
  <c r="D264" i="6"/>
  <c r="E261" i="6" l="1"/>
  <c r="F261" i="6" s="1"/>
  <c r="G261" i="6" s="1"/>
  <c r="C262" i="6" s="1"/>
  <c r="D265" i="6"/>
  <c r="E262" i="6" l="1"/>
  <c r="F262" i="6" s="1"/>
  <c r="G262" i="6" s="1"/>
  <c r="C263" i="6" s="1"/>
  <c r="D266" i="6"/>
  <c r="E263" i="6" l="1"/>
  <c r="F263" i="6" s="1"/>
  <c r="G263" i="6" s="1"/>
  <c r="C264" i="6" s="1"/>
  <c r="D267" i="6"/>
  <c r="E264" i="6" l="1"/>
  <c r="F264" i="6" s="1"/>
  <c r="G264" i="6" s="1"/>
  <c r="C265" i="6" s="1"/>
  <c r="D268" i="6"/>
  <c r="E265" i="6" l="1"/>
  <c r="F265" i="6" s="1"/>
  <c r="G265" i="6" s="1"/>
  <c r="C266" i="6" s="1"/>
  <c r="D269" i="6"/>
  <c r="E266" i="6" l="1"/>
  <c r="F266" i="6" s="1"/>
  <c r="G266" i="6" s="1"/>
  <c r="C267" i="6" s="1"/>
  <c r="D270" i="6"/>
  <c r="E267" i="6" l="1"/>
  <c r="F267" i="6" s="1"/>
  <c r="G267" i="6" s="1"/>
  <c r="C268" i="6" s="1"/>
  <c r="D271" i="6"/>
  <c r="E268" i="6" l="1"/>
  <c r="F268" i="6" s="1"/>
  <c r="G268" i="6" s="1"/>
  <c r="C269" i="6" s="1"/>
  <c r="D272" i="6"/>
  <c r="E269" i="6" l="1"/>
  <c r="F269" i="6" s="1"/>
  <c r="G269" i="6" s="1"/>
  <c r="C270" i="6" s="1"/>
  <c r="D273" i="6"/>
  <c r="E270" i="6" l="1"/>
  <c r="F270" i="6" s="1"/>
  <c r="G270" i="6" s="1"/>
  <c r="C271" i="6" s="1"/>
  <c r="D274" i="6"/>
  <c r="E271" i="6" l="1"/>
  <c r="F271" i="6" s="1"/>
  <c r="G271" i="6" s="1"/>
  <c r="C272" i="6" s="1"/>
  <c r="D275" i="6"/>
  <c r="E272" i="6" l="1"/>
  <c r="F272" i="6" s="1"/>
  <c r="G272" i="6" s="1"/>
  <c r="C273" i="6" s="1"/>
  <c r="D276" i="6"/>
  <c r="E273" i="6" l="1"/>
  <c r="F273" i="6" s="1"/>
  <c r="G273" i="6" s="1"/>
  <c r="C274" i="6" s="1"/>
  <c r="D277" i="6"/>
  <c r="E274" i="6" l="1"/>
  <c r="F274" i="6" s="1"/>
  <c r="G274" i="6" s="1"/>
  <c r="C275" i="6" s="1"/>
  <c r="D278" i="6"/>
  <c r="E275" i="6" l="1"/>
  <c r="F275" i="6" s="1"/>
  <c r="G275" i="6" s="1"/>
  <c r="C276" i="6" s="1"/>
  <c r="D279" i="6"/>
  <c r="E276" i="6" l="1"/>
  <c r="F276" i="6" s="1"/>
  <c r="G276" i="6" s="1"/>
  <c r="C277" i="6" s="1"/>
  <c r="D280" i="6"/>
  <c r="E277" i="6" l="1"/>
  <c r="F277" i="6" s="1"/>
  <c r="G277" i="6" s="1"/>
  <c r="C278" i="6" s="1"/>
  <c r="D281" i="6"/>
  <c r="E278" i="6" l="1"/>
  <c r="F278" i="6" s="1"/>
  <c r="G278" i="6" s="1"/>
  <c r="C279" i="6" s="1"/>
  <c r="D282" i="6"/>
  <c r="E279" i="6" l="1"/>
  <c r="F279" i="6" s="1"/>
  <c r="G279" i="6" s="1"/>
  <c r="C280" i="6" s="1"/>
  <c r="D283" i="6"/>
  <c r="E280" i="6" l="1"/>
  <c r="F280" i="6" s="1"/>
  <c r="G280" i="6" s="1"/>
  <c r="C281" i="6" s="1"/>
  <c r="D284" i="6"/>
  <c r="E281" i="6" l="1"/>
  <c r="F281" i="6" s="1"/>
  <c r="G281" i="6" s="1"/>
  <c r="C282" i="6" s="1"/>
  <c r="D285" i="6"/>
  <c r="E282" i="6" l="1"/>
  <c r="F282" i="6" s="1"/>
  <c r="G282" i="6" s="1"/>
  <c r="C283" i="6" s="1"/>
  <c r="D286" i="6"/>
  <c r="E283" i="6" l="1"/>
  <c r="F283" i="6" s="1"/>
  <c r="G283" i="6" s="1"/>
  <c r="C284" i="6" s="1"/>
  <c r="D287" i="6"/>
  <c r="E284" i="6" l="1"/>
  <c r="F284" i="6" s="1"/>
  <c r="G284" i="6" s="1"/>
  <c r="C285" i="6" s="1"/>
  <c r="D288" i="6"/>
  <c r="E285" i="6" l="1"/>
  <c r="F285" i="6" s="1"/>
  <c r="G285" i="6" s="1"/>
  <c r="C286" i="6" s="1"/>
  <c r="D289" i="6"/>
  <c r="E286" i="6" l="1"/>
  <c r="F286" i="6" s="1"/>
  <c r="G286" i="6" s="1"/>
  <c r="C287" i="6" s="1"/>
  <c r="D290" i="6"/>
  <c r="E287" i="6" l="1"/>
  <c r="F287" i="6" s="1"/>
  <c r="G287" i="6" s="1"/>
  <c r="C288" i="6" s="1"/>
  <c r="D291" i="6"/>
  <c r="E288" i="6" l="1"/>
  <c r="F288" i="6" s="1"/>
  <c r="G288" i="6" s="1"/>
  <c r="C289" i="6" s="1"/>
  <c r="D292" i="6"/>
  <c r="E289" i="6" l="1"/>
  <c r="F289" i="6" s="1"/>
  <c r="G289" i="6" s="1"/>
  <c r="C290" i="6" s="1"/>
  <c r="D293" i="6"/>
  <c r="E290" i="6" l="1"/>
  <c r="F290" i="6" s="1"/>
  <c r="G290" i="6" s="1"/>
  <c r="C291" i="6" s="1"/>
  <c r="D294" i="6"/>
  <c r="E291" i="6" l="1"/>
  <c r="F291" i="6" s="1"/>
  <c r="G291" i="6" s="1"/>
  <c r="C292" i="6" s="1"/>
  <c r="D295" i="6"/>
  <c r="E292" i="6" l="1"/>
  <c r="F292" i="6" s="1"/>
  <c r="G292" i="6" s="1"/>
  <c r="C293" i="6" s="1"/>
  <c r="D296" i="6"/>
  <c r="E293" i="6" l="1"/>
  <c r="F293" i="6" s="1"/>
  <c r="G293" i="6" s="1"/>
  <c r="C294" i="6" s="1"/>
  <c r="D297" i="6"/>
  <c r="E294" i="6" l="1"/>
  <c r="F294" i="6" s="1"/>
  <c r="G294" i="6" s="1"/>
  <c r="C295" i="6" s="1"/>
  <c r="D298" i="6"/>
  <c r="E295" i="6" l="1"/>
  <c r="F295" i="6" s="1"/>
  <c r="G295" i="6" s="1"/>
  <c r="C296" i="6" s="1"/>
  <c r="D299" i="6"/>
  <c r="E296" i="6" l="1"/>
  <c r="F296" i="6" s="1"/>
  <c r="G296" i="6" s="1"/>
  <c r="C297" i="6" s="1"/>
  <c r="D300" i="6"/>
  <c r="E297" i="6" l="1"/>
  <c r="F297" i="6" s="1"/>
  <c r="G297" i="6" s="1"/>
  <c r="C298" i="6" s="1"/>
  <c r="D301" i="6"/>
  <c r="E298" i="6" l="1"/>
  <c r="F298" i="6" s="1"/>
  <c r="G298" i="6" s="1"/>
  <c r="C299" i="6" s="1"/>
  <c r="D302" i="6"/>
  <c r="E299" i="6" l="1"/>
  <c r="F299" i="6" s="1"/>
  <c r="G299" i="6" s="1"/>
  <c r="C300" i="6" s="1"/>
  <c r="D303" i="6"/>
  <c r="E300" i="6" l="1"/>
  <c r="F300" i="6" s="1"/>
  <c r="G300" i="6" s="1"/>
  <c r="C301" i="6" s="1"/>
  <c r="D304" i="6"/>
  <c r="E301" i="6" l="1"/>
  <c r="F301" i="6" s="1"/>
  <c r="G301" i="6" s="1"/>
  <c r="C302" i="6" s="1"/>
  <c r="D305" i="6"/>
  <c r="E302" i="6" l="1"/>
  <c r="F302" i="6" s="1"/>
  <c r="G302" i="6" s="1"/>
  <c r="C303" i="6" s="1"/>
  <c r="D306" i="6"/>
  <c r="E303" i="6" l="1"/>
  <c r="F303" i="6" s="1"/>
  <c r="G303" i="6" s="1"/>
  <c r="C304" i="6" s="1"/>
  <c r="D307" i="6"/>
  <c r="E304" i="6" l="1"/>
  <c r="F304" i="6" s="1"/>
  <c r="G304" i="6" s="1"/>
  <c r="C305" i="6" s="1"/>
  <c r="D308" i="6"/>
  <c r="E305" i="6" l="1"/>
  <c r="F305" i="6" s="1"/>
  <c r="G305" i="6" s="1"/>
  <c r="C306" i="6" s="1"/>
  <c r="D309" i="6"/>
  <c r="E306" i="6" l="1"/>
  <c r="F306" i="6" s="1"/>
  <c r="G306" i="6" s="1"/>
  <c r="C307" i="6" s="1"/>
  <c r="D310" i="6"/>
  <c r="E307" i="6" l="1"/>
  <c r="F307" i="6" s="1"/>
  <c r="G307" i="6" s="1"/>
  <c r="C308" i="6" s="1"/>
  <c r="D311" i="6"/>
  <c r="E308" i="6" l="1"/>
  <c r="F308" i="6" s="1"/>
  <c r="G308" i="6" s="1"/>
  <c r="C309" i="6" s="1"/>
  <c r="D312" i="6"/>
  <c r="E309" i="6" l="1"/>
  <c r="F309" i="6" s="1"/>
  <c r="G309" i="6" s="1"/>
  <c r="C310" i="6" s="1"/>
  <c r="D313" i="6"/>
  <c r="E310" i="6" l="1"/>
  <c r="F310" i="6" s="1"/>
  <c r="G310" i="6" s="1"/>
  <c r="C311" i="6" s="1"/>
  <c r="D314" i="6"/>
  <c r="E311" i="6" l="1"/>
  <c r="F311" i="6" s="1"/>
  <c r="G311" i="6" s="1"/>
  <c r="C312" i="6" s="1"/>
  <c r="D315" i="6"/>
  <c r="E312" i="6" l="1"/>
  <c r="F312" i="6" s="1"/>
  <c r="G312" i="6" s="1"/>
  <c r="C313" i="6" s="1"/>
  <c r="D316" i="6"/>
  <c r="E313" i="6" l="1"/>
  <c r="F313" i="6" s="1"/>
  <c r="G313" i="6" s="1"/>
  <c r="C314" i="6" s="1"/>
  <c r="D317" i="6"/>
  <c r="E314" i="6" l="1"/>
  <c r="F314" i="6" s="1"/>
  <c r="G314" i="6" s="1"/>
  <c r="C315" i="6" s="1"/>
  <c r="D318" i="6"/>
  <c r="E315" i="6" l="1"/>
  <c r="F315" i="6" s="1"/>
  <c r="G315" i="6" s="1"/>
  <c r="C316" i="6" s="1"/>
  <c r="D319" i="6"/>
  <c r="E316" i="6" l="1"/>
  <c r="F316" i="6" s="1"/>
  <c r="G316" i="6" s="1"/>
  <c r="C317" i="6" s="1"/>
  <c r="D320" i="6"/>
  <c r="E317" i="6" l="1"/>
  <c r="F317" i="6" s="1"/>
  <c r="G317" i="6" s="1"/>
  <c r="C318" i="6" s="1"/>
  <c r="D321" i="6"/>
  <c r="E318" i="6" l="1"/>
  <c r="F318" i="6" s="1"/>
  <c r="G318" i="6" s="1"/>
  <c r="C319" i="6" s="1"/>
  <c r="D322" i="6"/>
  <c r="E319" i="6" l="1"/>
  <c r="F319" i="6" s="1"/>
  <c r="G319" i="6" s="1"/>
  <c r="C320" i="6" s="1"/>
  <c r="D323" i="6"/>
  <c r="E320" i="6" l="1"/>
  <c r="F320" i="6" s="1"/>
  <c r="G320" i="6" s="1"/>
  <c r="C321" i="6" s="1"/>
  <c r="D324" i="6"/>
  <c r="E321" i="6" l="1"/>
  <c r="F321" i="6" s="1"/>
  <c r="G321" i="6" s="1"/>
  <c r="C322" i="6" s="1"/>
  <c r="D325" i="6"/>
  <c r="E322" i="6" l="1"/>
  <c r="F322" i="6" s="1"/>
  <c r="G322" i="6" s="1"/>
  <c r="C323" i="6" s="1"/>
  <c r="D326" i="6"/>
  <c r="E323" i="6" l="1"/>
  <c r="F323" i="6" s="1"/>
  <c r="G323" i="6" s="1"/>
  <c r="C324" i="6" s="1"/>
  <c r="D327" i="6"/>
  <c r="E324" i="6" l="1"/>
  <c r="F324" i="6" s="1"/>
  <c r="G324" i="6" s="1"/>
  <c r="C325" i="6" s="1"/>
  <c r="D328" i="6"/>
  <c r="E325" i="6" l="1"/>
  <c r="F325" i="6" s="1"/>
  <c r="G325" i="6" s="1"/>
  <c r="C326" i="6" s="1"/>
  <c r="D329" i="6"/>
  <c r="E326" i="6" l="1"/>
  <c r="F326" i="6" s="1"/>
  <c r="G326" i="6" s="1"/>
  <c r="C327" i="6" s="1"/>
  <c r="D330" i="6"/>
  <c r="E327" i="6" l="1"/>
  <c r="F327" i="6" s="1"/>
  <c r="G327" i="6" s="1"/>
  <c r="C328" i="6" s="1"/>
  <c r="D331" i="6"/>
  <c r="E328" i="6" l="1"/>
  <c r="F328" i="6" s="1"/>
  <c r="G328" i="6" s="1"/>
  <c r="C329" i="6" s="1"/>
  <c r="D332" i="6"/>
  <c r="E329" i="6" l="1"/>
  <c r="F329" i="6" s="1"/>
  <c r="G329" i="6" s="1"/>
  <c r="C330" i="6" s="1"/>
  <c r="D333" i="6"/>
  <c r="E330" i="6" l="1"/>
  <c r="F330" i="6" s="1"/>
  <c r="G330" i="6" s="1"/>
  <c r="C331" i="6" s="1"/>
  <c r="D334" i="6"/>
  <c r="E331" i="6" l="1"/>
  <c r="F331" i="6" s="1"/>
  <c r="G331" i="6" s="1"/>
  <c r="C332" i="6" s="1"/>
  <c r="D335" i="6"/>
  <c r="E332" i="6" l="1"/>
  <c r="F332" i="6" s="1"/>
  <c r="G332" i="6" s="1"/>
  <c r="C333" i="6" s="1"/>
  <c r="D336" i="6"/>
  <c r="E333" i="6" l="1"/>
  <c r="F333" i="6" s="1"/>
  <c r="G333" i="6" s="1"/>
  <c r="C334" i="6" s="1"/>
  <c r="D337" i="6"/>
  <c r="E334" i="6" l="1"/>
  <c r="F334" i="6" s="1"/>
  <c r="G334" i="6" s="1"/>
  <c r="C335" i="6" s="1"/>
  <c r="D338" i="6"/>
  <c r="E335" i="6" l="1"/>
  <c r="F335" i="6" s="1"/>
  <c r="G335" i="6" s="1"/>
  <c r="C336" i="6" s="1"/>
  <c r="D339" i="6"/>
  <c r="E336" i="6" l="1"/>
  <c r="F336" i="6" s="1"/>
  <c r="G336" i="6" s="1"/>
  <c r="C337" i="6" s="1"/>
  <c r="D340" i="6"/>
  <c r="E337" i="6" l="1"/>
  <c r="F337" i="6" s="1"/>
  <c r="G337" i="6" s="1"/>
  <c r="C338" i="6" s="1"/>
  <c r="D341" i="6"/>
  <c r="E338" i="6" l="1"/>
  <c r="F338" i="6" s="1"/>
  <c r="G338" i="6" s="1"/>
  <c r="C339" i="6" s="1"/>
  <c r="D342" i="6"/>
  <c r="E339" i="6" l="1"/>
  <c r="F339" i="6" s="1"/>
  <c r="G339" i="6" s="1"/>
  <c r="C340" i="6" s="1"/>
  <c r="D343" i="6"/>
  <c r="E340" i="6" l="1"/>
  <c r="F340" i="6" s="1"/>
  <c r="G340" i="6" s="1"/>
  <c r="C341" i="6" s="1"/>
  <c r="D344" i="6"/>
  <c r="E341" i="6" l="1"/>
  <c r="F341" i="6" s="1"/>
  <c r="G341" i="6" s="1"/>
  <c r="C342" i="6" s="1"/>
  <c r="D345" i="6"/>
  <c r="E342" i="6" l="1"/>
  <c r="F342" i="6" s="1"/>
  <c r="G342" i="6" s="1"/>
  <c r="C343" i="6" s="1"/>
  <c r="D346" i="6"/>
  <c r="E343" i="6" l="1"/>
  <c r="F343" i="6" s="1"/>
  <c r="G343" i="6" s="1"/>
  <c r="C344" i="6" s="1"/>
  <c r="D347" i="6"/>
  <c r="E344" i="6" l="1"/>
  <c r="F344" i="6" s="1"/>
  <c r="G344" i="6" s="1"/>
  <c r="C345" i="6" s="1"/>
  <c r="D348" i="6"/>
  <c r="E345" i="6" l="1"/>
  <c r="F345" i="6" s="1"/>
  <c r="G345" i="6" s="1"/>
  <c r="C346" i="6" s="1"/>
  <c r="D349" i="6"/>
  <c r="E346" i="6" l="1"/>
  <c r="F346" i="6" s="1"/>
  <c r="G346" i="6" s="1"/>
  <c r="C347" i="6" s="1"/>
  <c r="D350" i="6"/>
  <c r="E347" i="6" l="1"/>
  <c r="F347" i="6" s="1"/>
  <c r="G347" i="6" s="1"/>
  <c r="C348" i="6" s="1"/>
  <c r="D351" i="6"/>
  <c r="E348" i="6" l="1"/>
  <c r="F348" i="6" s="1"/>
  <c r="G348" i="6" s="1"/>
  <c r="C349" i="6" s="1"/>
  <c r="D352" i="6"/>
  <c r="E349" i="6" l="1"/>
  <c r="F349" i="6" s="1"/>
  <c r="G349" i="6" s="1"/>
  <c r="C350" i="6" s="1"/>
  <c r="D353" i="6"/>
  <c r="E350" i="6" l="1"/>
  <c r="F350" i="6" s="1"/>
  <c r="G350" i="6" s="1"/>
  <c r="C351" i="6" s="1"/>
  <c r="D354" i="6"/>
  <c r="E351" i="6" l="1"/>
  <c r="F351" i="6" s="1"/>
  <c r="G351" i="6" s="1"/>
  <c r="C352" i="6" s="1"/>
  <c r="D355" i="6"/>
  <c r="E352" i="6" l="1"/>
  <c r="F352" i="6" s="1"/>
  <c r="G352" i="6" s="1"/>
  <c r="C353" i="6" s="1"/>
  <c r="D356" i="6"/>
  <c r="E353" i="6" l="1"/>
  <c r="F353" i="6" s="1"/>
  <c r="G353" i="6" s="1"/>
  <c r="C354" i="6" s="1"/>
  <c r="D357" i="6"/>
  <c r="E354" i="6" l="1"/>
  <c r="F354" i="6" s="1"/>
  <c r="G354" i="6" s="1"/>
  <c r="C355" i="6" s="1"/>
  <c r="D358" i="6"/>
  <c r="E355" i="6" l="1"/>
  <c r="F355" i="6" s="1"/>
  <c r="G355" i="6" s="1"/>
  <c r="C356" i="6" s="1"/>
  <c r="D359" i="6"/>
  <c r="E356" i="6" l="1"/>
  <c r="F356" i="6" s="1"/>
  <c r="G356" i="6" s="1"/>
  <c r="C357" i="6" s="1"/>
  <c r="D360" i="6"/>
  <c r="E357" i="6" l="1"/>
  <c r="F357" i="6" s="1"/>
  <c r="G357" i="6" s="1"/>
  <c r="C358" i="6" s="1"/>
  <c r="D361" i="6"/>
  <c r="E358" i="6" l="1"/>
  <c r="F358" i="6" s="1"/>
  <c r="G358" i="6" s="1"/>
  <c r="C359" i="6" s="1"/>
  <c r="D362" i="6"/>
  <c r="E359" i="6" l="1"/>
  <c r="F359" i="6" s="1"/>
  <c r="G359" i="6" s="1"/>
  <c r="C360" i="6" s="1"/>
  <c r="D363" i="6"/>
  <c r="E360" i="6" l="1"/>
  <c r="F360" i="6" s="1"/>
  <c r="G360" i="6" s="1"/>
  <c r="C361" i="6" s="1"/>
  <c r="D364" i="6"/>
  <c r="E361" i="6" l="1"/>
  <c r="F361" i="6" s="1"/>
  <c r="G361" i="6" s="1"/>
  <c r="C362" i="6" s="1"/>
  <c r="D365" i="6"/>
  <c r="E362" i="6" l="1"/>
  <c r="F362" i="6" s="1"/>
  <c r="G362" i="6" s="1"/>
  <c r="C363" i="6" s="1"/>
  <c r="D366" i="6"/>
  <c r="E363" i="6" l="1"/>
  <c r="F363" i="6" s="1"/>
  <c r="G363" i="6" s="1"/>
  <c r="C364" i="6" s="1"/>
  <c r="D367" i="6"/>
  <c r="E364" i="6" l="1"/>
  <c r="F364" i="6" s="1"/>
  <c r="G364" i="6" s="1"/>
  <c r="C365" i="6" s="1"/>
  <c r="D368" i="6"/>
  <c r="E365" i="6" l="1"/>
  <c r="F365" i="6" s="1"/>
  <c r="G365" i="6" s="1"/>
  <c r="C366" i="6" s="1"/>
  <c r="D369" i="6"/>
  <c r="E366" i="6" l="1"/>
  <c r="F366" i="6" s="1"/>
  <c r="G366" i="6" s="1"/>
  <c r="C367" i="6" s="1"/>
  <c r="D370" i="6"/>
  <c r="E367" i="6" l="1"/>
  <c r="F367" i="6" s="1"/>
  <c r="G367" i="6" s="1"/>
  <c r="C368" i="6" s="1"/>
  <c r="D371" i="6"/>
  <c r="E368" i="6" l="1"/>
  <c r="F368" i="6" s="1"/>
  <c r="G368" i="6" s="1"/>
  <c r="C369" i="6" s="1"/>
  <c r="D372" i="6"/>
  <c r="E369" i="6" l="1"/>
  <c r="F369" i="6" s="1"/>
  <c r="G369" i="6" s="1"/>
  <c r="C370" i="6" s="1"/>
  <c r="D373" i="6"/>
  <c r="E370" i="6" l="1"/>
  <c r="F370" i="6" s="1"/>
  <c r="G370" i="6" s="1"/>
  <c r="C371" i="6" s="1"/>
  <c r="D374" i="6"/>
  <c r="E371" i="6" l="1"/>
  <c r="F371" i="6" s="1"/>
  <c r="G371" i="6" s="1"/>
  <c r="C372" i="6" s="1"/>
  <c r="D375" i="6"/>
  <c r="E372" i="6" l="1"/>
  <c r="F372" i="6" s="1"/>
  <c r="G372" i="6" s="1"/>
  <c r="C373" i="6" s="1"/>
  <c r="D376" i="6"/>
  <c r="E373" i="6" l="1"/>
  <c r="F373" i="6" s="1"/>
  <c r="G373" i="6" s="1"/>
  <c r="C374" i="6" s="1"/>
  <c r="D377" i="6"/>
  <c r="E374" i="6" l="1"/>
  <c r="F374" i="6" s="1"/>
  <c r="G374" i="6" s="1"/>
  <c r="C375" i="6" s="1"/>
  <c r="D378" i="6"/>
  <c r="E375" i="6" l="1"/>
  <c r="F375" i="6" s="1"/>
  <c r="G375" i="6" s="1"/>
  <c r="C376" i="6" s="1"/>
  <c r="D379" i="6"/>
  <c r="E376" i="6" l="1"/>
  <c r="F376" i="6" s="1"/>
  <c r="G376" i="6" s="1"/>
  <c r="C377" i="6" s="1"/>
  <c r="D380" i="6"/>
  <c r="E377" i="6" l="1"/>
  <c r="F377" i="6" s="1"/>
  <c r="G377" i="6" s="1"/>
  <c r="C378" i="6" s="1"/>
  <c r="D381" i="6"/>
  <c r="E378" i="6" l="1"/>
  <c r="F378" i="6" s="1"/>
  <c r="G378" i="6" s="1"/>
  <c r="C379" i="6" s="1"/>
  <c r="D382" i="6"/>
  <c r="E379" i="6" l="1"/>
  <c r="F379" i="6" s="1"/>
  <c r="G379" i="6" s="1"/>
  <c r="C380" i="6" s="1"/>
  <c r="D383" i="6"/>
  <c r="E380" i="6" l="1"/>
  <c r="F380" i="6" s="1"/>
  <c r="G380" i="6" s="1"/>
  <c r="C381" i="6" s="1"/>
  <c r="D384" i="6"/>
  <c r="E381" i="6" l="1"/>
  <c r="F381" i="6" s="1"/>
  <c r="G381" i="6" s="1"/>
  <c r="C382" i="6" s="1"/>
  <c r="D385" i="6"/>
  <c r="E382" i="6" l="1"/>
  <c r="F382" i="6" s="1"/>
  <c r="G382" i="6" s="1"/>
  <c r="C383" i="6" s="1"/>
  <c r="D386" i="6"/>
  <c r="E383" i="6" l="1"/>
  <c r="F383" i="6" s="1"/>
  <c r="G383" i="6" s="1"/>
  <c r="C384" i="6" s="1"/>
  <c r="D387" i="6"/>
  <c r="E384" i="6" l="1"/>
  <c r="F384" i="6" s="1"/>
  <c r="G384" i="6" s="1"/>
  <c r="C385" i="6" s="1"/>
  <c r="D388" i="6"/>
  <c r="E385" i="6" l="1"/>
  <c r="F385" i="6" s="1"/>
  <c r="G385" i="6" s="1"/>
  <c r="C386" i="6" s="1"/>
  <c r="D389" i="6"/>
  <c r="E386" i="6" l="1"/>
  <c r="F386" i="6" s="1"/>
  <c r="G386" i="6" s="1"/>
  <c r="C387" i="6" s="1"/>
  <c r="D390" i="6"/>
  <c r="E387" i="6" l="1"/>
  <c r="F387" i="6" s="1"/>
  <c r="G387" i="6" s="1"/>
  <c r="C388" i="6" s="1"/>
  <c r="D391" i="6"/>
  <c r="E388" i="6" l="1"/>
  <c r="F388" i="6" s="1"/>
  <c r="G388" i="6" s="1"/>
  <c r="C389" i="6" s="1"/>
  <c r="D392" i="6"/>
  <c r="E389" i="6" l="1"/>
  <c r="F389" i="6" s="1"/>
  <c r="G389" i="6" s="1"/>
  <c r="C390" i="6" s="1"/>
  <c r="D393" i="6"/>
  <c r="E390" i="6" l="1"/>
  <c r="F390" i="6" s="1"/>
  <c r="G390" i="6" s="1"/>
  <c r="C391" i="6" s="1"/>
  <c r="D394" i="6"/>
  <c r="E391" i="6" l="1"/>
  <c r="F391" i="6" s="1"/>
  <c r="G391" i="6" s="1"/>
  <c r="C392" i="6" s="1"/>
  <c r="D395" i="6"/>
  <c r="E392" i="6" l="1"/>
  <c r="F392" i="6" s="1"/>
  <c r="G392" i="6" s="1"/>
  <c r="C393" i="6" s="1"/>
  <c r="D396" i="6"/>
  <c r="E393" i="6" l="1"/>
  <c r="F393" i="6" s="1"/>
  <c r="G393" i="6" s="1"/>
  <c r="C394" i="6" s="1"/>
  <c r="D397" i="6"/>
  <c r="E394" i="6" l="1"/>
  <c r="F394" i="6" s="1"/>
  <c r="G394" i="6" s="1"/>
  <c r="C395" i="6" s="1"/>
  <c r="D398" i="6"/>
  <c r="E395" i="6" l="1"/>
  <c r="F395" i="6" s="1"/>
  <c r="G395" i="6" s="1"/>
  <c r="C396" i="6" s="1"/>
  <c r="D399" i="6"/>
  <c r="E396" i="6" l="1"/>
  <c r="F396" i="6" s="1"/>
  <c r="G396" i="6" s="1"/>
  <c r="C397" i="6" s="1"/>
  <c r="D400" i="6"/>
  <c r="E397" i="6" l="1"/>
  <c r="F397" i="6" s="1"/>
  <c r="G397" i="6" s="1"/>
  <c r="C398" i="6" s="1"/>
  <c r="D401" i="6"/>
  <c r="E398" i="6" l="1"/>
  <c r="F398" i="6" s="1"/>
  <c r="G398" i="6" s="1"/>
  <c r="C399" i="6" s="1"/>
  <c r="D402" i="6"/>
  <c r="E399" i="6" l="1"/>
  <c r="F399" i="6" s="1"/>
  <c r="G399" i="6" s="1"/>
  <c r="C400" i="6" s="1"/>
  <c r="D403" i="6"/>
  <c r="E400" i="6" l="1"/>
  <c r="F400" i="6" s="1"/>
  <c r="G400" i="6" s="1"/>
  <c r="C401" i="6" s="1"/>
  <c r="D404" i="6"/>
  <c r="E401" i="6" l="1"/>
  <c r="F401" i="6" s="1"/>
  <c r="G401" i="6" s="1"/>
  <c r="C402" i="6" s="1"/>
  <c r="D405" i="6"/>
  <c r="E402" i="6" l="1"/>
  <c r="F402" i="6" s="1"/>
  <c r="G402" i="6" s="1"/>
  <c r="C403" i="6" s="1"/>
  <c r="D406" i="6"/>
  <c r="E403" i="6" l="1"/>
  <c r="F403" i="6" s="1"/>
  <c r="G403" i="6" s="1"/>
  <c r="C404" i="6" s="1"/>
  <c r="D407" i="6"/>
  <c r="E404" i="6" l="1"/>
  <c r="F404" i="6" s="1"/>
  <c r="G404" i="6" s="1"/>
  <c r="C405" i="6" s="1"/>
  <c r="D408" i="6"/>
  <c r="E405" i="6" l="1"/>
  <c r="F405" i="6" s="1"/>
  <c r="G405" i="6" s="1"/>
  <c r="C406" i="6" s="1"/>
  <c r="D409" i="6"/>
  <c r="E406" i="6" l="1"/>
  <c r="F406" i="6" s="1"/>
  <c r="G406" i="6" s="1"/>
  <c r="C407" i="6" s="1"/>
  <c r="D410" i="6"/>
  <c r="E407" i="6" l="1"/>
  <c r="F407" i="6" s="1"/>
  <c r="G407" i="6" s="1"/>
  <c r="C408" i="6" s="1"/>
  <c r="D411" i="6"/>
  <c r="E408" i="6" l="1"/>
  <c r="F408" i="6" s="1"/>
  <c r="G408" i="6" s="1"/>
  <c r="C409" i="6" s="1"/>
  <c r="D412" i="6"/>
  <c r="E409" i="6" l="1"/>
  <c r="F409" i="6" s="1"/>
  <c r="G409" i="6" s="1"/>
  <c r="C410" i="6" s="1"/>
  <c r="D413" i="6"/>
  <c r="E410" i="6" l="1"/>
  <c r="F410" i="6" s="1"/>
  <c r="G410" i="6" s="1"/>
  <c r="C411" i="6" s="1"/>
  <c r="D414" i="6"/>
  <c r="E411" i="6" l="1"/>
  <c r="F411" i="6" s="1"/>
  <c r="G411" i="6" s="1"/>
  <c r="C412" i="6" s="1"/>
  <c r="D415" i="6"/>
  <c r="E412" i="6" l="1"/>
  <c r="F412" i="6" s="1"/>
  <c r="G412" i="6" s="1"/>
  <c r="C413" i="6" s="1"/>
  <c r="D416" i="6"/>
  <c r="E413" i="6" l="1"/>
  <c r="F413" i="6" s="1"/>
  <c r="G413" i="6" s="1"/>
  <c r="C414" i="6" s="1"/>
  <c r="D417" i="6"/>
  <c r="E414" i="6" l="1"/>
  <c r="F414" i="6" s="1"/>
  <c r="G414" i="6" s="1"/>
  <c r="C415" i="6" s="1"/>
  <c r="D418" i="6"/>
  <c r="E415" i="6" l="1"/>
  <c r="F415" i="6" s="1"/>
  <c r="G415" i="6" s="1"/>
  <c r="C416" i="6" s="1"/>
  <c r="D419" i="6"/>
  <c r="E416" i="6" l="1"/>
  <c r="F416" i="6" s="1"/>
  <c r="G416" i="6" s="1"/>
  <c r="C417" i="6" s="1"/>
  <c r="D420" i="6"/>
  <c r="E417" i="6" l="1"/>
  <c r="F417" i="6" s="1"/>
  <c r="G417" i="6" s="1"/>
  <c r="C418" i="6" s="1"/>
  <c r="D421" i="6"/>
  <c r="E418" i="6" l="1"/>
  <c r="F418" i="6" s="1"/>
  <c r="G418" i="6" s="1"/>
  <c r="C419" i="6" s="1"/>
  <c r="D422" i="6"/>
  <c r="E419" i="6" l="1"/>
  <c r="F419" i="6" s="1"/>
  <c r="G419" i="6" s="1"/>
  <c r="C420" i="6" s="1"/>
  <c r="D423" i="6"/>
  <c r="E420" i="6" l="1"/>
  <c r="F420" i="6" s="1"/>
  <c r="G420" i="6" s="1"/>
  <c r="C421" i="6" s="1"/>
  <c r="D424" i="6"/>
  <c r="E421" i="6" l="1"/>
  <c r="F421" i="6" s="1"/>
  <c r="G421" i="6" s="1"/>
  <c r="C422" i="6" s="1"/>
  <c r="D425" i="6"/>
  <c r="E422" i="6" l="1"/>
  <c r="F422" i="6" s="1"/>
  <c r="G422" i="6" s="1"/>
  <c r="C423" i="6" s="1"/>
  <c r="D426" i="6"/>
  <c r="E423" i="6" l="1"/>
  <c r="F423" i="6" s="1"/>
  <c r="G423" i="6" s="1"/>
  <c r="C424" i="6" s="1"/>
  <c r="D427" i="6"/>
  <c r="E424" i="6" l="1"/>
  <c r="F424" i="6" s="1"/>
  <c r="G424" i="6" s="1"/>
  <c r="C425" i="6" s="1"/>
  <c r="D428" i="6"/>
  <c r="E425" i="6" l="1"/>
  <c r="F425" i="6" s="1"/>
  <c r="G425" i="6" s="1"/>
  <c r="C426" i="6" s="1"/>
  <c r="D429" i="6"/>
  <c r="E426" i="6" l="1"/>
  <c r="F426" i="6" s="1"/>
  <c r="G426" i="6" s="1"/>
  <c r="C427" i="6" s="1"/>
  <c r="D430" i="6"/>
  <c r="E427" i="6" l="1"/>
  <c r="F427" i="6" s="1"/>
  <c r="G427" i="6" s="1"/>
  <c r="C428" i="6" s="1"/>
  <c r="D431" i="6"/>
  <c r="E428" i="6" l="1"/>
  <c r="F428" i="6" s="1"/>
  <c r="G428" i="6" s="1"/>
  <c r="C429" i="6" s="1"/>
  <c r="D432" i="6"/>
  <c r="E429" i="6" l="1"/>
  <c r="F429" i="6" s="1"/>
  <c r="G429" i="6" s="1"/>
  <c r="C430" i="6" s="1"/>
  <c r="D433" i="6"/>
  <c r="E430" i="6" l="1"/>
  <c r="F430" i="6" s="1"/>
  <c r="G430" i="6" s="1"/>
  <c r="C431" i="6" s="1"/>
  <c r="D434" i="6"/>
  <c r="E431" i="6" l="1"/>
  <c r="F431" i="6" s="1"/>
  <c r="G431" i="6" s="1"/>
  <c r="C432" i="6" s="1"/>
  <c r="D435" i="6"/>
  <c r="E432" i="6" l="1"/>
  <c r="F432" i="6" s="1"/>
  <c r="G432" i="6" s="1"/>
  <c r="C433" i="6" s="1"/>
  <c r="D436" i="6"/>
  <c r="E433" i="6" l="1"/>
  <c r="F433" i="6" s="1"/>
  <c r="G433" i="6" s="1"/>
  <c r="C434" i="6" s="1"/>
  <c r="D437" i="6"/>
  <c r="E434" i="6" l="1"/>
  <c r="F434" i="6" s="1"/>
  <c r="G434" i="6" s="1"/>
  <c r="C435" i="6" s="1"/>
  <c r="D438" i="6"/>
  <c r="E435" i="6" l="1"/>
  <c r="F435" i="6" s="1"/>
  <c r="G435" i="6" s="1"/>
  <c r="C436" i="6" s="1"/>
  <c r="D439" i="6"/>
  <c r="E436" i="6" l="1"/>
  <c r="F436" i="6" s="1"/>
  <c r="G436" i="6" s="1"/>
  <c r="C437" i="6" s="1"/>
  <c r="D440" i="6"/>
  <c r="E437" i="6" l="1"/>
  <c r="F437" i="6" s="1"/>
  <c r="G437" i="6" s="1"/>
  <c r="C438" i="6" s="1"/>
  <c r="D441" i="6"/>
  <c r="E438" i="6" l="1"/>
  <c r="F438" i="6" s="1"/>
  <c r="G438" i="6" s="1"/>
  <c r="C439" i="6" s="1"/>
  <c r="D442" i="6"/>
  <c r="E439" i="6" l="1"/>
  <c r="F439" i="6" s="1"/>
  <c r="G439" i="6" s="1"/>
  <c r="C440" i="6" s="1"/>
  <c r="D443" i="6"/>
  <c r="E440" i="6" l="1"/>
  <c r="F440" i="6" s="1"/>
  <c r="G440" i="6" s="1"/>
  <c r="C441" i="6" s="1"/>
  <c r="D444" i="6"/>
  <c r="E441" i="6" l="1"/>
  <c r="F441" i="6" s="1"/>
  <c r="G441" i="6" s="1"/>
  <c r="C442" i="6" s="1"/>
  <c r="D445" i="6"/>
  <c r="E442" i="6" l="1"/>
  <c r="F442" i="6" s="1"/>
  <c r="G442" i="6" s="1"/>
  <c r="C443" i="6" s="1"/>
  <c r="D446" i="6"/>
  <c r="E443" i="6" l="1"/>
  <c r="F443" i="6" s="1"/>
  <c r="G443" i="6" s="1"/>
  <c r="C444" i="6" s="1"/>
  <c r="D447" i="6"/>
  <c r="E444" i="6" l="1"/>
  <c r="F444" i="6" s="1"/>
  <c r="G444" i="6" s="1"/>
  <c r="C445" i="6" s="1"/>
  <c r="D448" i="6"/>
  <c r="E445" i="6" l="1"/>
  <c r="F445" i="6" s="1"/>
  <c r="G445" i="6" s="1"/>
  <c r="C446" i="6" s="1"/>
  <c r="D449" i="6"/>
  <c r="E446" i="6" l="1"/>
  <c r="F446" i="6" s="1"/>
  <c r="G446" i="6" s="1"/>
  <c r="C447" i="6" s="1"/>
  <c r="D450" i="6"/>
  <c r="E447" i="6" l="1"/>
  <c r="F447" i="6" s="1"/>
  <c r="G447" i="6" s="1"/>
  <c r="C448" i="6" s="1"/>
  <c r="D451" i="6"/>
  <c r="E448" i="6" l="1"/>
  <c r="F448" i="6" s="1"/>
  <c r="G448" i="6" s="1"/>
  <c r="C449" i="6" s="1"/>
  <c r="D452" i="6"/>
  <c r="E449" i="6" l="1"/>
  <c r="F449" i="6" s="1"/>
  <c r="G449" i="6" s="1"/>
  <c r="C450" i="6" s="1"/>
  <c r="D453" i="6"/>
  <c r="E450" i="6" l="1"/>
  <c r="F450" i="6" s="1"/>
  <c r="G450" i="6" s="1"/>
  <c r="C451" i="6" s="1"/>
  <c r="D454" i="6"/>
  <c r="E451" i="6" l="1"/>
  <c r="F451" i="6" s="1"/>
  <c r="G451" i="6" s="1"/>
  <c r="C452" i="6" s="1"/>
  <c r="D455" i="6"/>
  <c r="E452" i="6" l="1"/>
  <c r="F452" i="6" s="1"/>
  <c r="G452" i="6" s="1"/>
  <c r="C453" i="6" s="1"/>
  <c r="D456" i="6"/>
  <c r="E453" i="6" l="1"/>
  <c r="F453" i="6" s="1"/>
  <c r="G453" i="6" s="1"/>
  <c r="C454" i="6" s="1"/>
  <c r="E454" i="6" l="1"/>
  <c r="F454" i="6" s="1"/>
  <c r="G454" i="6" s="1"/>
  <c r="C455" i="6" s="1"/>
  <c r="E455" i="6" l="1"/>
  <c r="F455" i="6" s="1"/>
  <c r="G455" i="6" s="1"/>
  <c r="C456" i="6" s="1"/>
  <c r="E456" i="6" l="1"/>
  <c r="F456" i="6" s="1"/>
  <c r="G456" i="6" s="1"/>
</calcChain>
</file>

<file path=xl/sharedStrings.xml><?xml version="1.0" encoding="utf-8"?>
<sst xmlns="http://schemas.openxmlformats.org/spreadsheetml/2006/main" count="1175" uniqueCount="551">
  <si>
    <t>A continuación se presentan una serie de instrumentos para que valore según la etapa de la vida en que se encuentre, de modo, que tenga herramientas que le faciliten el manejo financiero de la misma.</t>
  </si>
  <si>
    <t xml:space="preserve">Para ello, haga click en la burbuja con la etapa correspondiente y posteriormente, complete la información de cada una, de modo que sea una herramientas para las diferentes tomas de decisiciones. </t>
  </si>
  <si>
    <t>Si en su familia se encuentran preparándose para la llegada de un nuevo miembro a la familia, se le recomienda la aplicación de la siguiente herramienta, a fin de valorar algunos de los gastos asociados a la llegada de un bebé.</t>
  </si>
  <si>
    <t xml:space="preserve">Esto, con el fin de que la familia pueda tener información para que se le facilite planificar su economía y el impacto que esta podría tener. </t>
  </si>
  <si>
    <t>Artículo</t>
  </si>
  <si>
    <t>Costo Aproximado</t>
  </si>
  <si>
    <t>Posesión</t>
  </si>
  <si>
    <t>Gastos Únicos de Equipamiento</t>
  </si>
  <si>
    <t>Ya lo tengo</t>
  </si>
  <si>
    <t>Aún no lo tengo</t>
  </si>
  <si>
    <t>No lo necesito</t>
  </si>
  <si>
    <t>Silla para el carro</t>
  </si>
  <si>
    <t>Coche</t>
  </si>
  <si>
    <t xml:space="preserve">Bolso </t>
  </si>
  <si>
    <t>Bolso para pañales</t>
  </si>
  <si>
    <t>Cuna</t>
  </si>
  <si>
    <t>Colchón de la cuna</t>
  </si>
  <si>
    <t>Cambiador</t>
  </si>
  <si>
    <t>Mecedora</t>
  </si>
  <si>
    <t>Monitor</t>
  </si>
  <si>
    <t>Pañalero</t>
  </si>
  <si>
    <t>Centro de juegos</t>
  </si>
  <si>
    <t>Accesorios de seguriad para el hogar</t>
  </si>
  <si>
    <t>Silla de comer</t>
  </si>
  <si>
    <t>Tina de baño</t>
  </si>
  <si>
    <t>Accesorios para lactancia</t>
  </si>
  <si>
    <t>Otro 1</t>
  </si>
  <si>
    <t>Otro 2</t>
  </si>
  <si>
    <t>Otro 3</t>
  </si>
  <si>
    <t>TOTAL</t>
  </si>
  <si>
    <t xml:space="preserve">Gastos Mensuales </t>
  </si>
  <si>
    <t>Pañales desechables</t>
  </si>
  <si>
    <t>Ropa</t>
  </si>
  <si>
    <t>Gastos médicos</t>
  </si>
  <si>
    <t>Toallitas húmedas</t>
  </si>
  <si>
    <t>Jabón y cremas</t>
  </si>
  <si>
    <t>Cuido /Guardería</t>
  </si>
  <si>
    <t>Si usted planea realizar las compras en períodos no mensuales y desea saber cuánto gastaría por mes, complete los siguientes espacios:</t>
  </si>
  <si>
    <t>Monto destinado a compras semanales</t>
  </si>
  <si>
    <t xml:space="preserve">Monto mensual: </t>
  </si>
  <si>
    <t>Monto destinado a compras quincenales</t>
  </si>
  <si>
    <t xml:space="preserve">A continuación, se presenta una herramienta a fin de que valore los posibles y más comunes gastos que se suelen tener cuando se ingresa a un Centro Educativo, ya sea por parte de hijos/as o bien de usted mismo. </t>
  </si>
  <si>
    <t>Ingreso de un hijo/a a clases</t>
  </si>
  <si>
    <t>Precio aproximado</t>
  </si>
  <si>
    <t>Gastos iniciales de una sola compra</t>
  </si>
  <si>
    <t>Uniforme</t>
  </si>
  <si>
    <t>No lo tengo</t>
  </si>
  <si>
    <t>Calzado</t>
  </si>
  <si>
    <t>Libros</t>
  </si>
  <si>
    <t>Cuadernos</t>
  </si>
  <si>
    <t>Útiles para cartuchera</t>
  </si>
  <si>
    <t>Cartuchera</t>
  </si>
  <si>
    <t>Hojas y folders</t>
  </si>
  <si>
    <t>Reglas</t>
  </si>
  <si>
    <t>Gomas y tijeras</t>
  </si>
  <si>
    <t>Otros 1</t>
  </si>
  <si>
    <t>Otros 2</t>
  </si>
  <si>
    <t>Otros 3</t>
  </si>
  <si>
    <t>Bulto</t>
  </si>
  <si>
    <t>Gastos Mensuales</t>
  </si>
  <si>
    <t>Monto</t>
  </si>
  <si>
    <t>Tipo de Gasto o Pago</t>
  </si>
  <si>
    <t>Matrícula</t>
  </si>
  <si>
    <t>Mensualidad o Patronato</t>
  </si>
  <si>
    <t>Pago de cursos, actividades deportivas o extraclases</t>
  </si>
  <si>
    <t>Alimentación o meriendas</t>
  </si>
  <si>
    <t>Pago de transporte (buseta, pasajes)</t>
  </si>
  <si>
    <t>TOTAL MENSUAL</t>
  </si>
  <si>
    <t>Otras recomendaciones</t>
  </si>
  <si>
    <t>1. Recuerde que para la comparación de precios de artículos de equipamiento, puede encontrarlos en tiendas de departamentos, de niños y supermercados. Aquellos como toallitas húmedas, jabones, cremas y leches puede conseguirlos en farmacias, supermercados y pulperías.</t>
  </si>
  <si>
    <t>2. Otro aspecto que se debe considerar corresponden a los gastos prenatales y en caso de que sea así, el del pago del hospital para el día del parto. Es importante comparar precios y asegurarse que incluyan lo que requiere.</t>
  </si>
  <si>
    <t>3. Recuerde que el gasto de pañales, toallitas y leches (entre otros) se generaran al menos por un período de dos a tres años. Los gastos médicos no asumidos por la CCSS serán una constante durante en toda la infancia, para brindar seguimiento al crecimiento del niño/a.</t>
  </si>
  <si>
    <t>4. Existen casos donde situaciones de salud específicas por parte de los niños, que no son previstas, que pueden llegar a generar otros gastos que no se encuentran incluídos en esta herramienta.</t>
  </si>
  <si>
    <t>Leche / Fórmula / Alimentación</t>
  </si>
  <si>
    <t>Ingreso personal a Universidad u otros estudios</t>
  </si>
  <si>
    <t>Mensualidad</t>
  </si>
  <si>
    <t>Sí la mensualidad se paga por cuatrimestre, divídalo entre cuatro para calcular el pago mensual, o ingrese el monto en la casilla de abajo:</t>
  </si>
  <si>
    <t xml:space="preserve">Monto pagada por cuatrimestre: </t>
  </si>
  <si>
    <t xml:space="preserve">Calculo de monto mensual: </t>
  </si>
  <si>
    <t xml:space="preserve">1. Recuerde que la comparación de artículos de una sola compra, como son cuadernos, libros y otros, la puede hacer en librerías, supermercados y pulperías. </t>
  </si>
  <si>
    <t>2. Muchas personas desean que sus hijos participen en actividades extracurriculares, las cuales muchas veces son cobradas por el centro educativo. Sin embargo, existen opciones que pueden accederse de forma gratuita, para lo cual, se le recomienda consultar con la Municipalidad correspondiente, bibliotecas públicas, museos u otros.</t>
  </si>
  <si>
    <t>3. Si desea incluir a su hijo o usted mismo a un centro educativo privado, es importante que defina cuáles parámetros le son más importantes. Por ejemplo, puede  evaluar cuánto tiempo pasar en la Institución, en qué estado se encuentran las instalaciones, si cuenta con facilidades como laboratorios y computadoras, cuál es su plan de estudios, cuáles son los medios para comunicarse con los profesores, cuál es la ubicación del lugar en comparación a la de la casa o al trabajo, entre otros.</t>
  </si>
  <si>
    <t>4. Recuerde que generalmente las universidades privada cobran el monto de matrícula cada cuatrimestre, mientras centros educativos privados de primaria y secundaria, lo cobran solo una vez al año, pero solicitan el pago de diciembre, aunque el niño no asista.</t>
  </si>
  <si>
    <t>Útiles (lapiceros, lápices, calculadora)</t>
  </si>
  <si>
    <t>Generalmente, un matrimonio conlleva, entre otros, la realización de una boda. Éste, se convierte en un evento de gran importancia para los involucrados, por lo que es necesario valorar los diferente gastos que conlleva, tratando de ajustarse a un presupuesto que no sobrepase la capacidad establecida.</t>
  </si>
  <si>
    <t xml:space="preserve">Para ello, aunque cada evento es único, se presentan a continuación una serie de cálculos y consejos que le permitirá reconocer los principales gastos que este momento le conllevará. </t>
  </si>
  <si>
    <t>Gastos Estimados</t>
  </si>
  <si>
    <t>(Escriba el monto que piensa destinar a la boda)</t>
  </si>
  <si>
    <t>Gastos Totales</t>
  </si>
  <si>
    <t>Diferencia</t>
  </si>
  <si>
    <t>Anillo de compromiso</t>
  </si>
  <si>
    <t>Vestido de novia</t>
  </si>
  <si>
    <t>Zapatos del novio</t>
  </si>
  <si>
    <t xml:space="preserve">Artículo </t>
  </si>
  <si>
    <t>Monto estimado que se planea destinar</t>
  </si>
  <si>
    <t>Monto real</t>
  </si>
  <si>
    <t>En este sentido, primeramente podrá llenar el monto estimado que pretende gastar, para posteriormente, una vez que haya encontrado los artículos que desea, ingrese el monto real del costo del mismo. Esto, le permitirá reconocer la diferencia de gastos, con el fin de ajustarse a lo presupuestado.</t>
  </si>
  <si>
    <t>Anillos de matrimonio</t>
  </si>
  <si>
    <t>Zapatos de novia</t>
  </si>
  <si>
    <t>Esmoquin/traje del novio</t>
  </si>
  <si>
    <t>Accesorios del novio (medias, corbata, etc)</t>
  </si>
  <si>
    <t xml:space="preserve">Otros </t>
  </si>
  <si>
    <t>Papelería / Impresión</t>
  </si>
  <si>
    <t>Invitaciones</t>
  </si>
  <si>
    <t>Tarjetas de agradecimiento</t>
  </si>
  <si>
    <t>Libro de invitados</t>
  </si>
  <si>
    <t>Ropa y arreglo personal</t>
  </si>
  <si>
    <t>Peinado y maquillaje</t>
  </si>
  <si>
    <t>Accesorios de novia (velo, liga, lencería, etc)</t>
  </si>
  <si>
    <t>Ceremonia religiosa o civil</t>
  </si>
  <si>
    <t>Reservación de iglesia</t>
  </si>
  <si>
    <t>Charlas prematrimoniales</t>
  </si>
  <si>
    <t>Abogado</t>
  </si>
  <si>
    <t>Arreglos florales</t>
  </si>
  <si>
    <t>Joyería /Bouquet</t>
  </si>
  <si>
    <t>Banquete / Fiesta</t>
  </si>
  <si>
    <t>Músico/ Grupo/ DJ</t>
  </si>
  <si>
    <t>Alquiler de la sala de fiestas</t>
  </si>
  <si>
    <t>Mesas y sillas</t>
  </si>
  <si>
    <t>Mantelería</t>
  </si>
  <si>
    <t>Costo de menú de comida por persona</t>
  </si>
  <si>
    <t>Bebidas</t>
  </si>
  <si>
    <t>Maestro de ceremonias</t>
  </si>
  <si>
    <t>Decoración (Flores, centros de mesa, adornos)</t>
  </si>
  <si>
    <t>Fotografía y vídeo</t>
  </si>
  <si>
    <t>Otros</t>
  </si>
  <si>
    <t>Otras Recomendaciones</t>
  </si>
  <si>
    <t xml:space="preserve">3. Además, deben tener claro que esta es una nueva etapa de su vida como pareja, por lo cual se le recomienda: </t>
  </si>
  <si>
    <t xml:space="preserve">*Deben, conjuntamente considerar aspectos clave como lo son la planificación y el uso del dinero. Se recomienda llegar a acuerdos con respecto a cómo se va a manejar el dinero (en conjunto, cada uno por separado) y el pago de gastos comunes e individuales. </t>
  </si>
  <si>
    <t>*Cualquiera sea la forma en que cómo pareja deciden hacer el manejo del dinero, si es importante que se maneje un presupuesto que valore ingresos y egresos, de modo que reconozcan su situación financiera, definan gastos prioritarios y posibilidades de ahorros.</t>
  </si>
  <si>
    <t>*Traten de iniciar generando al menos un 10% de ahorro, independiente de los gastos fijos. Este ahorro puede tener un objetivo definido como adquirir vivienda, la compra de un vehículo o estudios futuros.</t>
  </si>
  <si>
    <t xml:space="preserve">1. Recuerde comparar opciones, buscar las más cómodas, encontrar prioridades y tratar de hacer reservaciones a tiempo. Tenga presente que este debe ser un momento para compartir con su familia y amigos más cercanos, no es necesario derrochar en gastos innecesarios. </t>
  </si>
  <si>
    <t>2. Pueden generar acciones para reducir costes, como son: aprovechar las temporadas bajas donde generalmente los costos de reservación se reducen, generar una lista de invitados a personas realmente importantes, considerar el alquiler de los trajes, calcular bien la cantidad de alimentos y bebidas y en general, tratar de planificar claramente las actividades a llevar a cabo, entre otras</t>
  </si>
  <si>
    <t>*Recuerde que existen obligaciones financieras que deben compartirse o distribuirse. Repartir de manera proporcional pagos como servicios públicos (electricidad, agua, teléfono, cable, internet) y alimentación, entre otros, evitará desacuerdos y problemas como pareja.</t>
  </si>
  <si>
    <t>*Asimismo, es necesario que cuenten con un fondo para contingencias o emergencias. El cual, se puede lograr mediante la reserva de un monto periódico (según se perciban los ingresos), que permita hacer frente a vicisitudes o problemas inesperados.</t>
  </si>
  <si>
    <t xml:space="preserve">Para ello, se recomienda tomar en cuenta todos los factores que pueden llegar a coadyuvar en la decisión, ya que no es únicamente el factor económico el que debe importar, sino también otros relacionados con ubicación, servicios, espacio, entre otros.  </t>
  </si>
  <si>
    <t>Primeramente podrá llenar el cuadro correspondiente a los factores económicos de las opciones que posea, para posteriormente  analizar beneficios o "pluses" que le pueden llegar a interesar o bien, permear en su decisión.</t>
  </si>
  <si>
    <t>Opción de vivienda 1</t>
  </si>
  <si>
    <t>Opción de vivienda 2</t>
  </si>
  <si>
    <t>Opción de vivienda 3</t>
  </si>
  <si>
    <t>Pago de mensualidad de préstamo o alquiler</t>
  </si>
  <si>
    <t>I. Comparativo de opciones de vivienda según aspectos económicos</t>
  </si>
  <si>
    <t>Pago de mantenimiento / seguridad</t>
  </si>
  <si>
    <t>Pago de prima o depósito</t>
  </si>
  <si>
    <t>Pago total mensual incluyendo prima o depósito</t>
  </si>
  <si>
    <t>Otros mensuales</t>
  </si>
  <si>
    <t>Para facilitar el análisis, se pone en color rojo el precio más alto, en verde el más bajo y en amarillo el intermedio.</t>
  </si>
  <si>
    <t>Sí</t>
  </si>
  <si>
    <t>No</t>
  </si>
  <si>
    <t>No aplica / No interesa</t>
  </si>
  <si>
    <t>II. Comparativo de opciones de vivienda según aspectos de comodidad, beneficios, preferencias y otros</t>
  </si>
  <si>
    <t>La localización me facilita la llegada a mi trabajo</t>
  </si>
  <si>
    <t>La localización facilita el acceso al centro educativo mío, de mi pareja o de mis hijos</t>
  </si>
  <si>
    <t>El espacio es adecuado para mí y mi familia</t>
  </si>
  <si>
    <t>Es una zona reconocida como segura (a nivel de asaltos, robos, drogadicción, pandillas)</t>
  </si>
  <si>
    <t>Cuenta con cochera</t>
  </si>
  <si>
    <t>Se permiten mascotas</t>
  </si>
  <si>
    <t>El estado físico general de la vivienda es adecuado (piso, techo, paredes)</t>
  </si>
  <si>
    <t>La casa se encuentra al día en pago de mantenimiento, recibos e impuestos</t>
  </si>
  <si>
    <t>Cuenta con comercios y servicios cercanos (supermercados, farmacias, clinicas)</t>
  </si>
  <si>
    <t>Se encuentra cerca de su familia</t>
  </si>
  <si>
    <t>Cuenta con espacios de esparcimiento (parques, canchas y otros)</t>
  </si>
  <si>
    <t>A partir de los análisis anteriores, valore:</t>
  </si>
  <si>
    <t>¿Cuál opción es más accesible a nivel económico?</t>
  </si>
  <si>
    <t xml:space="preserve">Opción: </t>
  </si>
  <si>
    <t>¿Cuál opción cuenta con más respuestas positivas (verdes) a nivel de comodidad, beneficios, preferencias y otros?</t>
  </si>
  <si>
    <t xml:space="preserve">En ambas categorías, ¿es la misma opción? </t>
  </si>
  <si>
    <t>Si en la categorías económica y de beneficios sus opciones fueron diferentes, es importante que reconozca qué es más importante para usted, el precio o la comodidad.</t>
  </si>
  <si>
    <t xml:space="preserve">Si su opción es la compra de vivienda, es sumamente relevante que esté atento a lo siguiente (tomado de Estrategia Nacional de Educación Financiera): </t>
  </si>
  <si>
    <r>
      <rPr>
        <b/>
        <sz val="11"/>
        <color theme="1"/>
        <rFont val="Century Gothic"/>
        <family val="2"/>
      </rPr>
      <t xml:space="preserve">2. Haga un plan de ahorro: </t>
    </r>
    <r>
      <rPr>
        <sz val="11"/>
        <color theme="1"/>
        <rFont val="Century Gothic"/>
        <family val="2"/>
      </rPr>
      <t>Primero, haga un análisis de sus gastos e ingresos, así como la situación de endeudamiento cuando corresponda. Determine un monto real y alcanzable de ahorro que le permita llevar a cabo la compra de su casa. Realice una lista de sus prioridades y examine qué gastos puede reducir o prescindir del todo para consolidar un ahorro, esto le servirá como prima para el préstamo.</t>
    </r>
  </si>
  <si>
    <r>
      <rPr>
        <b/>
        <sz val="11"/>
        <color theme="1"/>
        <rFont val="Century Gothic"/>
        <family val="2"/>
      </rPr>
      <t xml:space="preserve">1. Analice sus finanzas: </t>
    </r>
    <r>
      <rPr>
        <sz val="11"/>
        <color theme="1"/>
        <rFont val="Century Gothic"/>
        <family val="2"/>
      </rPr>
      <t xml:space="preserve">Antes de comprar casa, es recomendable conocer su situación financiera en general de previo iniciar su proyecto de vivienda. </t>
    </r>
  </si>
  <si>
    <t>También, puede valorar cuáles aspectos no económicos está dispuesto a ceder y aquellos que no son negociables porque para usted son una necesidad real. Por ejemplo, puede valorar la opción más económica de las casas que aceptan mascotas.</t>
  </si>
  <si>
    <r>
      <rPr>
        <b/>
        <sz val="11"/>
        <color theme="1"/>
        <rFont val="Century Gothic"/>
        <family val="2"/>
      </rPr>
      <t>4. Busque asesoría:</t>
    </r>
    <r>
      <rPr>
        <sz val="11"/>
        <color theme="1"/>
        <rFont val="Century Gothic"/>
        <family val="2"/>
      </rPr>
      <t xml:space="preserve"> Infórmese sobre las opciones crediticias que le ofrece el mercado, así como los requisitos que debe cumplir para acceder al crédito. Compare tasas de interés, duración del crédito, condiciones de pago anticipado, costos por gastos administrativos y legales, así como la moneda del préstamo.</t>
    </r>
  </si>
  <si>
    <r>
      <rPr>
        <b/>
        <sz val="11"/>
        <color theme="1"/>
        <rFont val="Century Gothic"/>
        <family val="2"/>
      </rPr>
      <t xml:space="preserve">5. Considerar todos los gastos conexos: </t>
    </r>
    <r>
      <rPr>
        <sz val="11"/>
        <color theme="1"/>
        <rFont val="Century Gothic"/>
        <family val="2"/>
      </rPr>
      <t xml:space="preserve">Los primeros costos que tendrá que afrontar al adquirir una casa serán los costos de la mudanza, que incluyen entre otros: flete, conexión del teléfono, electricidad e internet, y arreglos o decoración que sean necesarios. </t>
    </r>
  </si>
  <si>
    <r>
      <rPr>
        <b/>
        <sz val="11"/>
        <color theme="1"/>
        <rFont val="Century Gothic"/>
        <family val="2"/>
      </rPr>
      <t>6. Se recomienda valorar la adquisición de pólizas de seguro</t>
    </r>
    <r>
      <rPr>
        <sz val="11"/>
        <color theme="1"/>
        <rFont val="Century Gothic"/>
        <family val="2"/>
      </rPr>
      <t xml:space="preserve"> que le permitan hacer frente a situaciones imprevistas y proteger su vivienda.</t>
    </r>
  </si>
  <si>
    <t xml:space="preserve">La adquisición de una vivienda ya sea por alquiler o compra, se convierte en una de las decisiones más importantes en la vida, por lo tanto, no puede ser una decisión que se tome a la ligera. </t>
  </si>
  <si>
    <t>En este sentido, se presenta a continuación un análisis comparativo  que pretende ayudarlo a conocer y comparar las diferentes opciones, según lo que usted considere como más relevantes para su decisión.</t>
  </si>
  <si>
    <t>Sí es así, esa puede ser la opción mejor recomendada</t>
  </si>
  <si>
    <r>
      <rPr>
        <b/>
        <sz val="11"/>
        <color theme="1"/>
        <rFont val="Century Gothic"/>
        <family val="2"/>
      </rPr>
      <t>3. Sea realista acerca de sus posibilidades:</t>
    </r>
    <r>
      <rPr>
        <sz val="11"/>
        <color theme="1"/>
        <rFont val="Century Gothic"/>
        <family val="2"/>
      </rPr>
      <t xml:space="preserve"> Defina sus necesidades y las de su familia para determinar el tipo de casa que más le conviene. Investigue la zona donde se ubica el lote o la vivienda que va a adquirir, la plusvalía u otros aspectos que le ayuden a tomar una decisión  con su realidad económica.</t>
    </r>
  </si>
  <si>
    <t>Cuando se encuentra en proceso de solicitud de un préstamo, es importante que no sólo se analice el pago mensual que debe realizar, sino también otros costos como lo son los intereses, desembolsos y otras condiciones con las que cuenta el crédito solicitado.</t>
  </si>
  <si>
    <t>http://www.elfinanciero.com.mx/opinion/pasos-para-evaluar-un-credito.html</t>
  </si>
  <si>
    <t>Opción de crédito 1</t>
  </si>
  <si>
    <t>Opción de crédito 2</t>
  </si>
  <si>
    <t>Opción de crédito 3</t>
  </si>
  <si>
    <t>Monto solicitado</t>
  </si>
  <si>
    <t>Fecha de desembolso</t>
  </si>
  <si>
    <t>Fecha de primer pago</t>
  </si>
  <si>
    <t>Cobro por cancelación anticipada</t>
  </si>
  <si>
    <t xml:space="preserve">Comparativo de factores a considerar para un crédito </t>
  </si>
  <si>
    <t>Tasa anual</t>
  </si>
  <si>
    <t>Tasa mensual</t>
  </si>
  <si>
    <t>Evolución de la deuda</t>
  </si>
  <si>
    <t>Meses</t>
  </si>
  <si>
    <t>Plazo (en meses)</t>
  </si>
  <si>
    <t>Saldo Inicial</t>
  </si>
  <si>
    <t>Abono a capital</t>
  </si>
  <si>
    <t>Saldo final</t>
  </si>
  <si>
    <t>Cuota (Sólo la cuota mensual, sin otros gastos)</t>
  </si>
  <si>
    <t>Pago de Intereses</t>
  </si>
  <si>
    <t>Monto de pago mensual</t>
  </si>
  <si>
    <t xml:space="preserve">La presente herramienta corresponde a un SIMULADOR de crédito. El mismo sólo aplica para créditos con tasas fijas, en un período máximo de 120 meses (10 años). Recuerde que cuando los números empiezan a aparecer en rojo es porque a partir de ese momento ya se habría cancelado la deuda. Ingrese los datos, según la información con la que cuenta. La cuota que se calcula corresponde únicamente al pago del crédito, no cuenta con otros pagos como seguros. </t>
  </si>
  <si>
    <t>(No es necesario ingresarla, la misma se calcula con la información anterior)</t>
  </si>
  <si>
    <t>Simulador de Créditos</t>
  </si>
  <si>
    <r>
      <t xml:space="preserve">Deuda </t>
    </r>
    <r>
      <rPr>
        <sz val="10"/>
        <color theme="1"/>
        <rFont val="Century Gothic"/>
        <family val="2"/>
      </rPr>
      <t>(ingrese el monto del préstamo)</t>
    </r>
  </si>
  <si>
    <r>
      <t>Plazo de cancelación</t>
    </r>
    <r>
      <rPr>
        <sz val="10"/>
        <color theme="1"/>
        <rFont val="Century Gothic"/>
        <family val="2"/>
      </rPr>
      <t xml:space="preserve"> (ingrese el plazo en MESES)</t>
    </r>
  </si>
  <si>
    <t xml:space="preserve">Otras Recomendaciones: </t>
  </si>
  <si>
    <t>1. Antes de solicitar cualquier crédito, debe primero generar una adecuada planificación que le permita definir de manera prioritaria cuál es su necesidad real de dinero. Determine el valor  que requiere de manera exacta y evite solicitar un monto más alto, aunque el asesor de crédito se lo ofrezca. Recuerde, a mayor sea el crédito solicitado, mayor será el monto que pagará.</t>
  </si>
  <si>
    <t>2. Es importante que genere una adecuada planificación del crédito, que le permita valorar las diferentes condiciones ofrecidas en las diversas entidades financieras. Debe tomar su tiempo para analizar tasas de interés, costos de desembolso, seguros y cualquier otra condición que pueda afectarlo, de modo, que evite tomar la primera oportunidad que le salga, sin análisis previo.</t>
  </si>
  <si>
    <t>3. Recuerde que como prioridad, antes de hacer ninguna solicitud, debe conocer su capacidad de endeudamiento. Para ello, es básico que se retome su presupuesto, valore los ingresos actuales, los futuros, los gastos fijos y esporádicos, así como un porcentaje para eventualidades y ahorros. Una vez analizado esto, podrá visualizar si tiene capacidad financiera para incluir el pago mensual de un préstamo.</t>
  </si>
  <si>
    <t>4. Pida información sobre todas las condiciones del crédito, si no entiende algo, pregúntelo, ya que esto puede cambiar totalmente el panorama. Antes de firmar, revise que todas las condiciones fueron las ofrecidas y que no hay ningún cambio en el contrato.</t>
  </si>
  <si>
    <t>6. Es recomendable que el crédito que solicite cuente con al menos seguro de desempleo, de modo que en caso de alguna eventualidad pueda tener cobertura. Indague sobre la información de cualquier seguro, el tiempo de cobertura, beneficiarios en caso de requerirlos, condiciones y otros.</t>
  </si>
  <si>
    <t>7. Si va a optar por un crédito con tasa de interés variable, esté totalmente seguro de entender cuáles son los parámetros de ajuste.</t>
  </si>
  <si>
    <t>8. Siempre trate de generar pagos extraordionarios, aprovechando los ingresos como aguinaldos, comisiones u horas extra. Esto no sólo disminuirá el plazo de pago, sino también el monto total de lo pagado.</t>
  </si>
  <si>
    <t>Para ello, se presenta a continuación, un comparativo de opciones que generalmente incluyen los créditos, de modo que se pueda visualizar el panorama total del mismo. Posteriormente se presenta un simulador de crédito, a modo de ejemplo, con el fin de que se genere una visualización de la evolución de un préstamo.</t>
  </si>
  <si>
    <t xml:space="preserve">Monto de comisión / desembolso </t>
  </si>
  <si>
    <t>A partir de los datos anteriores, se le recomienda el análisis de cada opción, de modo que se retome el gasto total del préstamo, las diferencias en relación a tiempo, tasas de interés u otros cobros que se realicen, y que faciliten la escogencia de la mejor opción. Puede aprovechar los íconos que aparecen al lado de los rubros de tasas de interés, monto de comisión/desembolso y cobro por cancelación anticipada, donde se cuenta con metodología semáforo, con color rojo los más altos y verde los más bajos y por ende, accesibles.</t>
  </si>
  <si>
    <t>El mercado de seguros en el país, ha tenido un aumento importante en los últimos años, generando de esta forma un aumento en las opciones y coberturas disponibles.</t>
  </si>
  <si>
    <t>Se debe recordar, que en general, las alternativas de seguros se constituyen en una protección para terceros, nuestras familias y nosotros mismos, ante eventualidades futuras.</t>
  </si>
  <si>
    <t>Seguro de Vehículo</t>
  </si>
  <si>
    <t>Aseguradora</t>
  </si>
  <si>
    <t>1.</t>
  </si>
  <si>
    <t>2.</t>
  </si>
  <si>
    <t>3.</t>
  </si>
  <si>
    <t>4.</t>
  </si>
  <si>
    <t>Nombre del producto</t>
  </si>
  <si>
    <t xml:space="preserve">5. </t>
  </si>
  <si>
    <t>Monto de suma asegurada</t>
  </si>
  <si>
    <t>Tipo de pago</t>
  </si>
  <si>
    <t>Mensual</t>
  </si>
  <si>
    <t>Trimestral</t>
  </si>
  <si>
    <t xml:space="preserve">Anual </t>
  </si>
  <si>
    <t>Semestral</t>
  </si>
  <si>
    <t>Si tiene el monto trimestral, divídalo entre 3, si es semestral entre 6 y si es  anual divídalo entre 12</t>
  </si>
  <si>
    <t>Robo</t>
  </si>
  <si>
    <t xml:space="preserve">Servicios médicos </t>
  </si>
  <si>
    <t>Daños a terceros</t>
  </si>
  <si>
    <t>Colisión / Vuelco</t>
  </si>
  <si>
    <t>Gastos legales</t>
  </si>
  <si>
    <t>Asistencia en carretera</t>
  </si>
  <si>
    <t>Auto sustituto</t>
  </si>
  <si>
    <t>Muerte de ocupantes</t>
  </si>
  <si>
    <t>Deducible</t>
  </si>
  <si>
    <r>
      <rPr>
        <b/>
        <sz val="10"/>
        <color theme="1"/>
        <rFont val="Century Gothic"/>
        <family val="2"/>
      </rPr>
      <t>DEDUCIBLE:</t>
    </r>
    <r>
      <rPr>
        <sz val="10"/>
        <color theme="1"/>
        <rFont val="Century Gothic"/>
        <family val="2"/>
      </rPr>
      <t xml:space="preserve"> Suma fija o porcentual rebajable de la indemnización. Representa la participación económica del Asegurado en la pérdida que se indemnice.</t>
    </r>
  </si>
  <si>
    <r>
      <rPr>
        <b/>
        <sz val="10"/>
        <color theme="1"/>
        <rFont val="Century Gothic"/>
        <family val="2"/>
      </rPr>
      <t xml:space="preserve">DEDUCIBLE ESPECIAL: </t>
    </r>
    <r>
      <rPr>
        <sz val="10"/>
        <color theme="1"/>
        <rFont val="Century Gothic"/>
        <family val="2"/>
      </rPr>
      <t>Se obtiene de rebajar a la indemnización el deducible mínimo establecido, más el monto que resulte de multiplicar el deducible porcentual por la pérdida bruta. En caso de que el resultado de esta operación sea inferior al deducible mínimo se sumará este último valor.</t>
    </r>
  </si>
  <si>
    <t>Costo mensual o prima</t>
  </si>
  <si>
    <r>
      <rPr>
        <b/>
        <sz val="10"/>
        <color theme="1"/>
        <rFont val="Century Gothic"/>
        <family val="2"/>
      </rPr>
      <t>PRIMA:</t>
    </r>
    <r>
      <rPr>
        <sz val="10"/>
        <color theme="1"/>
        <rFont val="Century Gothic"/>
        <family val="2"/>
      </rPr>
      <t xml:space="preserve"> Independientemente de su denominación y forma de pago, es el precio que debe satisfacer el tomador al asegurador, como contraprestación por la cobertura de  riesgo que el asegurador asume.</t>
    </r>
  </si>
  <si>
    <t>Seguro de Vivienda</t>
  </si>
  <si>
    <t>Según el Instituto Nacional de Seguros (INS), se destacan las siguientes definiciones a partir de los seguros para automóviles:</t>
  </si>
  <si>
    <t xml:space="preserve">Asistencia </t>
  </si>
  <si>
    <t>Fontanería</t>
  </si>
  <si>
    <t>Electricista</t>
  </si>
  <si>
    <t>Cerrajería</t>
  </si>
  <si>
    <t>Rotura de ventanas</t>
  </si>
  <si>
    <t>Conexión con profesionales</t>
  </si>
  <si>
    <t>Traslados a citas y aeropuerto</t>
  </si>
  <si>
    <t>Incendio</t>
  </si>
  <si>
    <t>Inundaciones y deslizamientos</t>
  </si>
  <si>
    <t>Explosión</t>
  </si>
  <si>
    <t>Daños por caídas de objetos</t>
  </si>
  <si>
    <t>Temblor o terremoto</t>
  </si>
  <si>
    <t>Recolección de escombros</t>
  </si>
  <si>
    <t>Accidente con vehículo</t>
  </si>
  <si>
    <t>Coberturas</t>
  </si>
  <si>
    <t>Según el Instituto Nacional de Seguros (INS), se destacan las siguientes definiciones a partir de los seguros para viviendas:</t>
  </si>
  <si>
    <t>Riesgos de trabajo para empleadas domésticas</t>
  </si>
  <si>
    <r>
      <rPr>
        <b/>
        <sz val="10"/>
        <color theme="1"/>
        <rFont val="Century Gothic"/>
        <family val="2"/>
      </rPr>
      <t>Deducible:</t>
    </r>
    <r>
      <rPr>
        <sz val="10"/>
        <color theme="1"/>
        <rFont val="Century Gothic"/>
        <family val="2"/>
      </rPr>
      <t xml:space="preserve">
Suma fija o porcentual que se establece en las condiciones particulares de la póliza, rebajable de la pérdida indemnizable bajo las coberturas correspondientes. Representa la participación económica del Asegurado, en la pérdida que se indemnice, por cada
una de las coberturas que afecten el reclamo.
</t>
    </r>
  </si>
  <si>
    <r>
      <rPr>
        <b/>
        <sz val="10"/>
        <color theme="1"/>
        <rFont val="Century Gothic"/>
        <family val="2"/>
      </rPr>
      <t>Prima:</t>
    </r>
    <r>
      <rPr>
        <sz val="10"/>
        <color theme="1"/>
        <rFont val="Century Gothic"/>
        <family val="2"/>
      </rPr>
      <t xml:space="preserve"> Suma que debe pagar el Asegurado al Asegurador como contraprestación por la cobertura de riesgo que el Asegurador asume al amparo que éste otorga mediante el Contrato de Seguro.</t>
    </r>
  </si>
  <si>
    <t>Seguro de Vida</t>
  </si>
  <si>
    <t>Edades de cobertura</t>
  </si>
  <si>
    <t>Desmembramiento o pérdida de vista</t>
  </si>
  <si>
    <t>Incapacidad total y permanente</t>
  </si>
  <si>
    <t>Gastos funerarios</t>
  </si>
  <si>
    <t>Transportación de emergencia</t>
  </si>
  <si>
    <t>Orientación médica</t>
  </si>
  <si>
    <t xml:space="preserve">Muerte accidental </t>
  </si>
  <si>
    <t>Muerte no accidental</t>
  </si>
  <si>
    <t>Adelanto para tratamiento de enfermedades</t>
  </si>
  <si>
    <t>Adelanto por enfermedad terminal</t>
  </si>
  <si>
    <t>Seguro de Desempleo</t>
  </si>
  <si>
    <t>1. Seguro de vehículo</t>
  </si>
  <si>
    <t>2. Seguro de vivienda</t>
  </si>
  <si>
    <t>3. Seguro de vida</t>
  </si>
  <si>
    <t>4. Seguro de desempleo</t>
  </si>
  <si>
    <t>Desempleo involuntario</t>
  </si>
  <si>
    <t>Tiempo de empleo que debe tener</t>
  </si>
  <si>
    <t>Incapacidad para trabajadores independientes</t>
  </si>
  <si>
    <t>Desempleo por incapacidad total y permanente</t>
  </si>
  <si>
    <t>Período que cubre el seguro</t>
  </si>
  <si>
    <t>Cobertura por desempleo (monto)</t>
  </si>
  <si>
    <t>Incapacidad temporal</t>
  </si>
  <si>
    <t>5. Seguro de viaje</t>
  </si>
  <si>
    <t>Seguro de Viaje</t>
  </si>
  <si>
    <t>Monto máximo asegurado</t>
  </si>
  <si>
    <t>Accidentes</t>
  </si>
  <si>
    <t>Gastos médicos por accidentes</t>
  </si>
  <si>
    <t>Gastos médicos por enfermedad</t>
  </si>
  <si>
    <t>Costo de hospitalización</t>
  </si>
  <si>
    <t>Muerte accidental</t>
  </si>
  <si>
    <t>Incapacidad accidental</t>
  </si>
  <si>
    <t>Repatriación de restos por accidente</t>
  </si>
  <si>
    <t>Cobertura para efectos personal en caso de robo</t>
  </si>
  <si>
    <t>Cancelación y acortamiento del viaje</t>
  </si>
  <si>
    <t>Retraso en el viaje</t>
  </si>
  <si>
    <t>Pérdida de equipaje</t>
  </si>
  <si>
    <t>Pérdida de pasaporte</t>
  </si>
  <si>
    <t>Repatriación sanitaria</t>
  </si>
  <si>
    <t>Compra de medicamentos</t>
  </si>
  <si>
    <t>Traslado de acompañante</t>
  </si>
  <si>
    <t>Transmición de mensajes urgentes</t>
  </si>
  <si>
    <t>Transferencia de fondos en caso de emergencia</t>
  </si>
  <si>
    <t>Por otra parte, se le recuerda la importancia de corroborar de que la entidad con la que está realizando cualquier trámite se encuentra efectivamente autorizada por la Superintendencia General de Seguros de Costa Rica (SUGESE) para realizar las acciones correspondientes.  Para ello, se le recomienda visitar el siguiente link: http://www.sugese.fi.cr/mercado_seguros/aseguradoras/</t>
  </si>
  <si>
    <t>De este modo, es que se presenta esta herramienta para que se comparen las opciones en diferentes ámbitos. Proceda a llenar los espacios con la información solicitada, de modo, que posteriormente pueda hacer las comparaciones según sus necesidades y prioridades. Las opciones presentadas son:</t>
  </si>
  <si>
    <t xml:space="preserve">La compra de un vehículo requiere de un análisis importante que permita asegurar que se está tomando la mejor decisión.  La misma implica una inversión importante a nivel monetario y por eso, lo mejor es estar seguros que se está haciendo la compra correcta. </t>
  </si>
  <si>
    <t xml:space="preserve">Es por eso, que se presentan a continuación, algunos instrumentos que le permitirán realizar un análisis de la inversión económica, así como de gastos periódicos y otros aspectos que pueden permear en su decisión final. </t>
  </si>
  <si>
    <t>Primer desembolso</t>
  </si>
  <si>
    <t>Mensualidad (en caso de préstamo)</t>
  </si>
  <si>
    <t>Prima (en caso de préstamo)</t>
  </si>
  <si>
    <t>Período duración del crédito</t>
  </si>
  <si>
    <t>Costo del vehículo</t>
  </si>
  <si>
    <t>Opción 1</t>
  </si>
  <si>
    <t>Opción 2</t>
  </si>
  <si>
    <t>Opción 3</t>
  </si>
  <si>
    <t>Tasa de interés</t>
  </si>
  <si>
    <t>Pago de marchamo y RITEVE (si no lo tiene)</t>
  </si>
  <si>
    <t>Monto por Inscripción del Vehículo (si no está inscrito)</t>
  </si>
  <si>
    <t>Monto total de prima, mensualidad, gastos legales, incripción del vehículo, marchamo y RTV</t>
  </si>
  <si>
    <t>Otros gastos</t>
  </si>
  <si>
    <t xml:space="preserve">Gastos legales y de traslado </t>
  </si>
  <si>
    <t>I. Comparativo de opciones de vehículos según aspectos económicos</t>
  </si>
  <si>
    <t>Gastos mensuales</t>
  </si>
  <si>
    <t>Gasolina</t>
  </si>
  <si>
    <t xml:space="preserve">Gasolina </t>
  </si>
  <si>
    <t>Parqueo / alquiler cochera</t>
  </si>
  <si>
    <t>Aseo / lavado</t>
  </si>
  <si>
    <t>Seguros</t>
  </si>
  <si>
    <t>Peajes</t>
  </si>
  <si>
    <t>Información importante:</t>
  </si>
  <si>
    <t>Mantenimiento y reparaciones</t>
  </si>
  <si>
    <t>Riteve</t>
  </si>
  <si>
    <t>Marchamo</t>
  </si>
  <si>
    <t>Total mensual</t>
  </si>
  <si>
    <t>Total Anual</t>
  </si>
  <si>
    <t>Aproximado total de manera anual</t>
  </si>
  <si>
    <t xml:space="preserve">La siguiente herramienta presenta un cuadro para que realice el cálculo de gastos períodicos  (mensuales y anuales) de las opciones de vehículos que dispone. Esto, le permitirá reconocer gastos fijos que deberá incluir en su presupuesto en caso de que no tenga vehículo o bien modificar si lo desea cambiar. La última columna mostrará el gasto anual total aproximado por vehículo incluyendo todos los rubros. En todos ellos, para facilitar el análisis, el costo más alto será rojo, el más bajo verde y en amarillo el intermedio. </t>
  </si>
  <si>
    <t>Para facilitar el análisis, se pone en color rojo el precio más alto, en verde el más bajo y en amarillo el intermedio, tanto a nivel de costo de vehículos como de monto de gastos de primer desembolso.</t>
  </si>
  <si>
    <t>1. Puede consultar el precio de Hacienda e importación de vehículos en: https://www.hacienda.go.cr/autohacienda/autovalor.aspx</t>
  </si>
  <si>
    <t>2. Para conocer el valor fiscal, características y monto del impuesto de la propiedad de un vehículo específico (con número de placa), puede consultar a: https://autogestion.hacienda.go.cr/AutoGestion/Autogestion.aspx</t>
  </si>
  <si>
    <t>Gastos anuales</t>
  </si>
  <si>
    <t>Bolsas de aire</t>
  </si>
  <si>
    <t>Transmisión</t>
  </si>
  <si>
    <t>automática</t>
  </si>
  <si>
    <t>manual</t>
  </si>
  <si>
    <t>Cilindraje</t>
  </si>
  <si>
    <t>Combustible</t>
  </si>
  <si>
    <t>Diesel</t>
  </si>
  <si>
    <t>Gas LP</t>
  </si>
  <si>
    <t>Hidrógeno</t>
  </si>
  <si>
    <t>Eléctrico</t>
  </si>
  <si>
    <t>Híbrido</t>
  </si>
  <si>
    <t>Condición</t>
  </si>
  <si>
    <t>Nuevo</t>
  </si>
  <si>
    <t>Usado</t>
  </si>
  <si>
    <t>Tipo</t>
  </si>
  <si>
    <t>Hatchback</t>
  </si>
  <si>
    <t>Pickup</t>
  </si>
  <si>
    <t>Microbús / Minivan</t>
  </si>
  <si>
    <t>Sedan</t>
  </si>
  <si>
    <t>Station wagon</t>
  </si>
  <si>
    <t>Todo terreno (SUV)</t>
  </si>
  <si>
    <t>Número de puertas</t>
  </si>
  <si>
    <t>Aire acondicionado</t>
  </si>
  <si>
    <t>Entrada USB</t>
  </si>
  <si>
    <t>Espejos exteriores eléctricos</t>
  </si>
  <si>
    <t xml:space="preserve">Equipo de sonido con bluetooth </t>
  </si>
  <si>
    <t>Cierre central</t>
  </si>
  <si>
    <t>Cámara de retroceso</t>
  </si>
  <si>
    <t>Alarma</t>
  </si>
  <si>
    <t>Halógenos</t>
  </si>
  <si>
    <t>Frenos ABS</t>
  </si>
  <si>
    <t>Sensor de cercanía</t>
  </si>
  <si>
    <t>Canasta</t>
  </si>
  <si>
    <t>II. Comparativo de opciones de vehículos según aspectos de comodidad, seguridad y preferencias</t>
  </si>
  <si>
    <t>Estos aspectos no se basan específicamente en el tema económico, sin embargo, si son de su interés pueden permear en la decisión a tomar. Por lo cual, se le recomienda llenar los aspectos que le interesan para que le sea posible la comparación y por ende, la toma final de la decisión.</t>
  </si>
  <si>
    <t>3. Puede consultar el precio de la gasolina del día en: https://www.recope.go.cr/</t>
  </si>
  <si>
    <t xml:space="preserve">4. Para calcular el gasto de gasolina por vehículo, se le recomienda la búsqueda de información sobre el mismo. También puede aprovechar aplicaciones y páginas como la siguiente: http://www.ecovehiculos.gob.mx/buscamarcamodelo.php </t>
  </si>
  <si>
    <t>5. En el siguiente link puede conocer el tipo de neumáticos recomendado, según modelo de vehículo: https://llantasneumaticos.com/</t>
  </si>
  <si>
    <t>6. Las tarifas de la revisión técnica vehicular, pueden ser consultadas en: https://aresep.go.cr/tarifas/tarifas-vigentes/2114-tarifas-revision-tecnica-vehicular-riteve</t>
  </si>
  <si>
    <t xml:space="preserve">7. Si bien estimar el mantenimiento de un vehículo es muy variable según modelo, año, cuido y uso, se recomienda el cambio de llantas en promedio cada 20.000 kilómetros.  Cambiar el aceite y filtros (de gasolina, aceite y aire) cada 6.000 kilómetros. La suspensión, dirección y sistemas eléctrico deben ser revisados ya sea cada seis meses o 10.000 kilómetros.  El cambio de aceite de caja de velocidades y transmisión cada 25.000 kilómetros aproximadamente. Se debe alinear la dirección y balancear las llantas cada tres meses o 5.000 kilómetros. </t>
  </si>
  <si>
    <t>1. Para conocer los precios y poder compararlos, se le recomienda la consulta en en agencias de automóviles, gasolineras, repuesteras, talleres, llanteras. agencias de seguros y otros. Tenga claro el presupuesto que que dispone y su capacidad de realizar gastos periódicos futuros.</t>
  </si>
  <si>
    <t>3. Se le recomienda consultar a un mecánico de su confianza con el fin de que le brinde su percepción sobre el rendimiento del vehículo, y en caso de que sea usado, de ser preferible le realice una revisión general, donde se examinen la carrocería y pintura, el motor, el sistema eléctrico, interiores, posible presencia de fugas, el sistema eléctrico, entre otros.</t>
  </si>
  <si>
    <t xml:space="preserve">4. Si va a comprar un vehículo usado investigue su historial, pregunte detalles sobre dueños anteriores, así el mantenimiento y uso que el carro ha recibido. </t>
  </si>
  <si>
    <t>2. Asimismo, antes de hacer cualquier compra, es importante que se pregunte y reflexione: ¿qué tan fundamental y necesario es tener un carro para usted? ¿Le brinda algún beneficio a su vida y a su familia? ¿Para qué usara el carro la mayor parte del tiempo?</t>
  </si>
  <si>
    <t>5. Recuerde que ademeás de las características propias del vehículo, debe valorar situaciones externas, como por ejemplo si su lugar de residencia cuenta con carretera de lastre, lo mejor es buscar un vehículo que no se vea afectado por esta condición. Si constantemente se encuentra en presas, debe valorar la transmisión que utilizará.</t>
  </si>
  <si>
    <t>7. Si es posible, trate de negociar el precio del vehículo, o bien busque ofertas y promociones. Las regalías también pueden ser un punto a favor en su compra, aunque no determinante.</t>
  </si>
  <si>
    <t xml:space="preserve">8. Tenga presente la depreciación del vehículo y específicamente del modelo que quiere elegir. </t>
  </si>
  <si>
    <t>9. Antes de firmar cualquier contrato de compra o financiamiento del vehículo, esté seguro que ha entendido todos los puntos y que se mantienen las condiciones ofrecidas desde el inicio.</t>
  </si>
  <si>
    <t>Para ello, se expone a continuación los aspectos más relevantes que se recomiendan pueda comparar antes de elegir una tarjeta de crédito. De este modo, tomará una decisión más acertada y realista a sus condiciones.</t>
  </si>
  <si>
    <t>Opción de  tarjeta 1</t>
  </si>
  <si>
    <t>Opción de  tarjeta 2</t>
  </si>
  <si>
    <t>Opción de  tarjeta 3</t>
  </si>
  <si>
    <t>Comparativo de factores económicos  y no económicos a considerar para selección de tarjeta de crédito</t>
  </si>
  <si>
    <t>Comisión por no uso</t>
  </si>
  <si>
    <t>Tasa de interés moratoria mensual</t>
  </si>
  <si>
    <t>Costo mensual de seguro</t>
  </si>
  <si>
    <t>Cashback</t>
  </si>
  <si>
    <t>Tasa de interés por avance de efectivo</t>
  </si>
  <si>
    <t>Límite de crédito</t>
  </si>
  <si>
    <t>Membresía o Anualidad</t>
  </si>
  <si>
    <t>Comisión por avances en efectivo</t>
  </si>
  <si>
    <t>Comisión por gastos administrativos</t>
  </si>
  <si>
    <t>Comisión por sobregiros</t>
  </si>
  <si>
    <t>Costo por reposición de tarjeta</t>
  </si>
  <si>
    <t>Costo por investigación de reclamos</t>
  </si>
  <si>
    <t>Tasa de interés corrientes anual</t>
  </si>
  <si>
    <t>Cuota  por tarjeta adicional</t>
  </si>
  <si>
    <t xml:space="preserve">Asimismo, preste atención a la opción que tenga la mayor parte de los datos en color verde, porque puede ser la más accesible económicamente. </t>
  </si>
  <si>
    <t>Descuentos</t>
  </si>
  <si>
    <t>Millas</t>
  </si>
  <si>
    <t>Puntos</t>
  </si>
  <si>
    <t>Aceptación internacional</t>
  </si>
  <si>
    <t>Seguro gratuito</t>
  </si>
  <si>
    <t>Acceso a tarjeta virtual</t>
  </si>
  <si>
    <t>Compras con 0 interés</t>
  </si>
  <si>
    <t>Protección de compras</t>
  </si>
  <si>
    <t>Asistencia para viajes</t>
  </si>
  <si>
    <t xml:space="preserve">Los datos a nivel no económico, no deben convertirse en el factor decisorio sobre la elección de la tarjeta de crédito, sin embargo, si puede permear en la posición final. Recuerde que estos factores relacionados con beneficios deben valorarse según sus necesidades y contexto, por ejemplo, si tiene hijos y la tarjeta brinda compra cero interés para útiles escolares, puede resultar en un aspecto relevante a tomar en cuenta.  </t>
  </si>
  <si>
    <t>1. Antes de elegir la tarjeta de crédito, primeramente es importante que defina cuál será el uso que le dará. Tenga claro qué quiere hacer con ella, y aún más importante, cómo funciona.</t>
  </si>
  <si>
    <t>4. Revise su estado de cuenta. Verifique las compras realizadas y los intereses cobrados. Reconozca cada punto y si no comprende algo, comuníquese con el emisor de la tarjeta.</t>
  </si>
  <si>
    <t xml:space="preserve">5. Siempre sea puntual con los pagos, esto ayudará su historial crediticio y evitará cargos por morosidad. </t>
  </si>
  <si>
    <t xml:space="preserve">6. Evite realizar adelantos de efectivo, ya que estos suelen tener comisiones y una alta tasa de interés. </t>
  </si>
  <si>
    <t xml:space="preserve">7. Si va a realizar una compra, siempre esté pendiente de la fecha de corte. Esto porque si lo hace un día antes del corte, deberá pagar el monto en el próximo pago, mientras que si lo realiza después del corte, tendrá más cantidad de días para realizar el pago. </t>
  </si>
  <si>
    <t>8. Si viaja al extranjero y piensa utilizar la tarjeta, es importante que lo reporte con la entidad financiera.</t>
  </si>
  <si>
    <t>Tener una tarjeta de crédito puede ser una excelente opción y herramienta para el manejo de cualquier eventualidad, así como para el uso de otros beneficios, siempre y cuando se le dé un uso adecuado y pertinente.</t>
  </si>
  <si>
    <t>Recuerde que en el caso de las tarjetas de crédito, como cualquier otro producto crediticio, el énfasis para la selección, debe estar enfatizado en las condiciones económicas, sin embargo, también se adjuntan comparaciones de otros beneficios, a fin de tomar en cuenta todos los aspectos que puedan incidir en su decisión.</t>
  </si>
  <si>
    <t>Económicos (Realizar las comparaciones en la misma moneda)</t>
  </si>
  <si>
    <t xml:space="preserve">A partir de los datos anteriores, se le recomienda el análisis de cada opción, de modo que preste especial atención a las tasas de interés corrientes. Igualmente, según el uso de los otros rubros, se debe determinar la relevancia en la escogencia de la mejor opción. </t>
  </si>
  <si>
    <t>No tiene cobro de anualidad</t>
  </si>
  <si>
    <t xml:space="preserve">2. Determine, por ejemplo, si la va a utilizar para compras de alimentos, un viaje, compras por internet, emergencias, entre otros. Esto le permitirá determinar con claridad qué necesita, cuáles beneficios le servirán  mejor, qué tipo de seguros requiere, etc. </t>
  </si>
  <si>
    <t>3. Siempre pague al contado. Evite utilizar la tarjeta como si fuera un préstamo a varios años porque eso sólo le generará un aumento exorbitante de su deuda. Para esto, asegúrese que tiene la capacidad de pagar todo lo que gasta.</t>
  </si>
  <si>
    <t xml:space="preserve">Existen en el país tres opciones de pensiones para los trabajadores, las cuales son (Según el Ministerio de Planificación Nacional y Política Económica (MIDEPLAN): </t>
  </si>
  <si>
    <t xml:space="preserve">2. Pensión Complementaria Obligatoria: Es un fondo de capitalización individual, se conforma de los aportes obligatorios de la o el trabajador, el objetivo es que el trabajador complemente a la pensión básica contributiva y logre una pensión más digna, según lo referido por la Superintendencia de Pensiones. </t>
  </si>
  <si>
    <t>Sobre este tema, es importante tener claro que nunca se es demasiado joven para prever las condiciones que se tendrán en la etapa de adultez mayor. Para ello, a continuación, se presentan varios aspectos que deben ser considerados como relevantes en esta etapa, centrándose en los siguientes:</t>
  </si>
  <si>
    <t>1. Cambios en presupuesto (ingresos y egresos)</t>
  </si>
  <si>
    <t>Se mantiene la relevancia de mantener un presupuesto, sin embargo, hay aspectos que deben ser actualizados. Para ello, se le recomienda retomar el presupuesto que se presenta como parte de estas herramientas, retomando los siguientes aspectos:</t>
  </si>
  <si>
    <t>Estimado de ingresos en la jubilación</t>
  </si>
  <si>
    <t xml:space="preserve">Pensión estimada: </t>
  </si>
  <si>
    <t>Otros ingresos (alquileres o rentas u otros)</t>
  </si>
  <si>
    <t>Total:</t>
  </si>
  <si>
    <t xml:space="preserve">Gastos  </t>
  </si>
  <si>
    <t xml:space="preserve">Si bien no es posible calcular cuáles serán sus gastos después de su jubilación, existen aspectos que pueden ir considerando: </t>
  </si>
  <si>
    <t>2. Estimación y Manejo de la Pensión</t>
  </si>
  <si>
    <t>1. Créditos actuales que tienen un plazo a finalizar después de la edad de pensión.</t>
  </si>
  <si>
    <t xml:space="preserve">2. Hijos menores que en ese momento tengan menos de 18 años. </t>
  </si>
  <si>
    <t xml:space="preserve">3. Tarjetas de crédito, utilizadas de manera poco planificada. </t>
  </si>
  <si>
    <t>4. Gastos fijos: servicios públicos, alquiler, salud, entre otros.</t>
  </si>
  <si>
    <t>1. http://www.supen.fi.cr/calculo-paso-a-paso</t>
  </si>
  <si>
    <t>Para el cálculo y/o solicitud de información de su pensión se le recomienda incluir los datos correspondientes en los siguientes links:</t>
  </si>
  <si>
    <t>3. https://www.supen.fi.cr/calculo-directo</t>
  </si>
  <si>
    <t xml:space="preserve">Finalmente, puede  dirigirse a la Gerencia de Pensiones de la Caja Costarricense del Seguro Social (CCSS), dirección de correo electrónico ivm-servicios@ccss.sa.cr o a los números de teléfono 2284-9200, 2212-6464 o 2212-6423.
</t>
  </si>
  <si>
    <t>Lo podré reducir</t>
  </si>
  <si>
    <t>Se mantendrá igual</t>
  </si>
  <si>
    <t>Aumentará</t>
  </si>
  <si>
    <t>Préstamos personales</t>
  </si>
  <si>
    <t>Rubro</t>
  </si>
  <si>
    <t>Comportamiento de pago</t>
  </si>
  <si>
    <t>Préstamo hipotecario</t>
  </si>
  <si>
    <t>¿Cuánto tiempo me queda aproximadamente para pensionarme?</t>
  </si>
  <si>
    <t>Préstamo de vehículo</t>
  </si>
  <si>
    <t>Tarjeta de crédito</t>
  </si>
  <si>
    <t>Pasajes de bus/taxi</t>
  </si>
  <si>
    <t>Mantenimiento de carro</t>
  </si>
  <si>
    <t>Parqueos</t>
  </si>
  <si>
    <t>Seguros (vida, carro, etc)</t>
  </si>
  <si>
    <t>Recibos servicios</t>
  </si>
  <si>
    <t>Celular</t>
  </si>
  <si>
    <t>Alquiler</t>
  </si>
  <si>
    <t>Alimentación</t>
  </si>
  <si>
    <t>Seguridad y mantenimiento</t>
  </si>
  <si>
    <t>Menaje hogar</t>
  </si>
  <si>
    <t>Mejoras del hogar</t>
  </si>
  <si>
    <t>Impuestos</t>
  </si>
  <si>
    <t>Consultas médicas</t>
  </si>
  <si>
    <t>Farmacia</t>
  </si>
  <si>
    <t>Gimnasio</t>
  </si>
  <si>
    <t>Ropa/calzado</t>
  </si>
  <si>
    <t>Salón de belleza</t>
  </si>
  <si>
    <t>Veterinario</t>
  </si>
  <si>
    <t>Membresías y suscripciones</t>
  </si>
  <si>
    <t>Salidas (cine, comidas fuera, otros)</t>
  </si>
  <si>
    <t>Vacaciones, viajes, paseos</t>
  </si>
  <si>
    <t>Educación (mensualidades)</t>
  </si>
  <si>
    <t>Compra de materiales educación</t>
  </si>
  <si>
    <t>Pagos de cursos o deportes</t>
  </si>
  <si>
    <t>Pensión alimenticia</t>
  </si>
  <si>
    <t>Otros:</t>
  </si>
  <si>
    <t>RECUERDE: ¿Cuáles son los gastos más comunes en una persona jubilada?</t>
  </si>
  <si>
    <r>
      <rPr>
        <b/>
        <sz val="10"/>
        <color theme="1"/>
        <rFont val="Century Gothic"/>
        <family val="2"/>
      </rPr>
      <t xml:space="preserve">Alimentación y bebidas: </t>
    </r>
    <r>
      <rPr>
        <sz val="10"/>
        <color theme="1"/>
        <rFont val="Century Gothic"/>
        <family val="2"/>
      </rPr>
      <t>supone un 18% del gasto total. En este aspecto, el consumidor jubilado tiene un alto grado de fidelización a productos y lugares de compra, valora tanto el precio como la calidad del producto, se ajusta a horarios muy estándar, valora y busca una relación de confianza con el vendedor, y nunca o casi nunca realiza reclamaciones.</t>
    </r>
  </si>
  <si>
    <r>
      <rPr>
        <b/>
        <sz val="10"/>
        <color theme="1"/>
        <rFont val="Century Gothic"/>
        <family val="2"/>
      </rPr>
      <t xml:space="preserve">Ocio, cultura y turismo: </t>
    </r>
    <r>
      <rPr>
        <sz val="10"/>
        <color theme="1"/>
        <rFont val="Century Gothic"/>
        <family val="2"/>
      </rPr>
      <t>supone el 10% del gasto total. Este apartado ha evolucionado a más en los últimos años. El jubilado viaja cada vez más, dedica tiempo a leer, reunirse con los amigos, acude a espectáculos, entre otros.</t>
    </r>
  </si>
  <si>
    <r>
      <rPr>
        <b/>
        <sz val="10"/>
        <color theme="1"/>
        <rFont val="Century Gothic"/>
        <family val="2"/>
      </rPr>
      <t>Transporte y comunicaciones</t>
    </r>
    <r>
      <rPr>
        <sz val="10"/>
        <color theme="1"/>
        <rFont val="Century Gothic"/>
        <family val="2"/>
      </rPr>
      <t>: supone el 9% del total. En este apartado, el hecho de tener más ocio supone un mayor gasto en esta partida. También hay que contemplar el hecho que parte del presupuesto se destina al mantenimiento de un vehículo</t>
    </r>
  </si>
  <si>
    <r>
      <rPr>
        <b/>
        <sz val="10"/>
        <color theme="1"/>
        <rFont val="Century Gothic"/>
        <family val="2"/>
      </rPr>
      <t>Salud:</t>
    </r>
    <r>
      <rPr>
        <sz val="10"/>
        <color theme="1"/>
        <rFont val="Century Gothic"/>
        <family val="2"/>
      </rPr>
      <t xml:space="preserve"> supone un 4% del total. En este caso, aunque el Sistema de Salud cubre la gran parte del gasto médico, hay partidas importantes que tiene que sufragarlas el jubilado. Tiene mucho que ver con la esperanza de vida. A medida que la edad avanza, y la salud empeora, se va necesitando progresivamente más dependencia de cuidadores o de residencias.</t>
    </r>
  </si>
  <si>
    <t>3. Otras Recomendaciones</t>
  </si>
  <si>
    <r>
      <rPr>
        <b/>
        <sz val="11"/>
        <color theme="1"/>
        <rFont val="Century Gothic"/>
        <family val="2"/>
      </rPr>
      <t>1. Haga un plan de ahorro a lo largo de su vida:</t>
    </r>
    <r>
      <rPr>
        <sz val="11"/>
        <color theme="1"/>
        <rFont val="Century Gothic"/>
        <family val="2"/>
      </rPr>
      <t xml:space="preserve">  La pensión es una compensación al esfuerzo laboral realizado por muchos años. Recuerde que usted no recibirá el 100% de su último salario, es recomendable que se organice para no tener sorpresas. Ahorre en todo momento en su vida laboral y adquiera un plan de pensión voluntaria con la operadora de su elección.</t>
    </r>
  </si>
  <si>
    <r>
      <rPr>
        <b/>
        <sz val="11"/>
        <color theme="1"/>
        <rFont val="Century Gothic"/>
        <family val="2"/>
      </rPr>
      <t>2. Procure llegar a su jubilación sin deudas,</t>
    </r>
    <r>
      <rPr>
        <sz val="11"/>
        <color theme="1"/>
        <rFont val="Century Gothic"/>
        <family val="2"/>
      </rPr>
      <t xml:space="preserve"> de esta forma podrá mitigar la disminución en los ingresos. Es importante que planifique el momento de su pensión y valore la posibilidad de cancelar deudas con anticipación.</t>
    </r>
  </si>
  <si>
    <r>
      <rPr>
        <b/>
        <sz val="11"/>
        <color theme="1"/>
        <rFont val="Century Gothic"/>
        <family val="2"/>
      </rPr>
      <t>3. Manténgase activo.</t>
    </r>
    <r>
      <rPr>
        <sz val="11"/>
        <color theme="1"/>
        <rFont val="Century Gothic"/>
        <family val="2"/>
      </rPr>
      <t xml:space="preserve"> La jubilación es un buen momento para continuar con un proyecto de vida que en algún momento dejó de hacer porque el trabajo se lo dificultaba. </t>
    </r>
  </si>
  <si>
    <r>
      <rPr>
        <b/>
        <sz val="11"/>
        <color theme="1"/>
        <rFont val="Century Gothic"/>
        <family val="2"/>
      </rPr>
      <t>4. No toque los ahorros para su pensión:</t>
    </r>
    <r>
      <rPr>
        <sz val="11"/>
        <color theme="1"/>
        <rFont val="Century Gothic"/>
        <family val="2"/>
      </rPr>
      <t xml:space="preserve"> Si retira los ahorros para su jubilación ahora, perderá capital e intereses. No retire el FCL cada quinquenio para que disponga un buen ahorro al jubilarse. </t>
    </r>
  </si>
  <si>
    <t>1. Régimen de pensión básico (IVM): Se conforma  con los aportes obligatorios que la o el trabajador realiza y que es un porcentaje de su salario y conforman un fondo de capitalización colectiva.</t>
  </si>
  <si>
    <t xml:space="preserve">3. Pensión Complementaria Voluntaria: Es un régimen de capitalización individual, administrado por las operadoras de pensiones, puede formar parte de este régimen cualquier persona mayor de 15 años, independiente de su categoría ocupacional. Los aportes son voluntarios  y corresponde al afiliado decidir el monto de los mismos. </t>
  </si>
  <si>
    <t>Tengo suficiente para el mobiliario</t>
  </si>
  <si>
    <t>Se encuentra en la zona que deseo ya sea urbana o rural</t>
  </si>
  <si>
    <t xml:space="preserve">Se encuentra aislada de ruidos que me molestan (pitos, carros, alarmas, vecinos, etc.) </t>
  </si>
  <si>
    <t>Desde esta perspectiva, complete la información solicitada. En caso de que no aplique a su situación específica, sólo deje el espacio en blanco.</t>
  </si>
  <si>
    <t>Beneficios</t>
  </si>
  <si>
    <t>Conceptos básicos sobre las tarjetas de crédito</t>
  </si>
  <si>
    <r>
      <rPr>
        <b/>
        <sz val="10"/>
        <color theme="1"/>
        <rFont val="Century Gothic"/>
        <family val="2"/>
      </rPr>
      <t xml:space="preserve">Cuota o Pago mínimo: </t>
    </r>
    <r>
      <rPr>
        <sz val="10"/>
        <color theme="1"/>
        <rFont val="Century Gothic"/>
        <family val="2"/>
      </rPr>
      <t xml:space="preserve">Es la cantidad más pequeña requerida por la institución emisora para conservar al día su tarjeta, incluye intereses, comisiones y una amortización a la deuda principal. Sin embargo, se compone por un porcentaje muy bajo de la deuda total, por lo que si solo paga eso, puede tardar mucho tiempo en cancelarlo y gastar la mayoría del pago en intereses. 
</t>
    </r>
  </si>
  <si>
    <r>
      <rPr>
        <b/>
        <sz val="10"/>
        <color theme="1"/>
        <rFont val="Century Gothic"/>
        <family val="2"/>
      </rPr>
      <t>Pago de contado:</t>
    </r>
    <r>
      <rPr>
        <sz val="10"/>
        <color theme="1"/>
        <rFont val="Century Gothic"/>
        <family val="2"/>
      </rPr>
      <t xml:space="preserve"> Es el pago total de la deuda con la institución emisora. El mismo se debe realizar en la fecha indicada y permite devolver el dinero utilizado sin generar intereses.</t>
    </r>
  </si>
  <si>
    <r>
      <rPr>
        <b/>
        <sz val="10"/>
        <color theme="1"/>
        <rFont val="Century Gothic"/>
        <family val="2"/>
      </rPr>
      <t>Fecha de corte:</t>
    </r>
    <r>
      <rPr>
        <sz val="10"/>
        <color theme="1"/>
        <rFont val="Century Gothic"/>
        <family val="2"/>
      </rPr>
      <t xml:space="preserve"> Es la fecha mensual en que la entidad financiera realiza una sumatoria de todas sus compras y cargos autorizados. Por ejemplo si se tiene que la fecha de corte es el 10 de cada mes, su estado de cuenta va a indicar los gastos que se han realizado desde el día 11 hasta la media noche del día 10 del siguiente mes.</t>
    </r>
  </si>
  <si>
    <r>
      <rPr>
        <b/>
        <sz val="10"/>
        <color theme="1"/>
        <rFont val="Century Gothic"/>
        <family val="2"/>
      </rPr>
      <t>Saldo:</t>
    </r>
    <r>
      <rPr>
        <sz val="10"/>
        <color theme="1"/>
        <rFont val="Century Gothic"/>
        <family val="2"/>
      </rPr>
      <t xml:space="preserve"> Es la cantidad de dinero que se debe a la entidad financiera después de que haya efectuado el respectivo pago mensual. </t>
    </r>
  </si>
  <si>
    <r>
      <rPr>
        <b/>
        <sz val="10"/>
        <color theme="1"/>
        <rFont val="Century Gothic"/>
        <family val="2"/>
      </rPr>
      <t>Tarjeta de crédito</t>
    </r>
    <r>
      <rPr>
        <sz val="10"/>
        <color theme="1"/>
        <rFont val="Century Gothic"/>
        <family val="2"/>
      </rPr>
      <t xml:space="preserve">: Es un medio de pago emitido por una entidad financiera, que permite la realización de gastos por parte del portador, que pueden ser pagados posteriormente. Son llamadas de crédito porque cualquier compra que se realice es un préstamo otorgado por la institución emisora, el cual debe pagar en un tiempo definido. </t>
    </r>
  </si>
  <si>
    <r>
      <rPr>
        <b/>
        <sz val="10"/>
        <color theme="1"/>
        <rFont val="Century Gothic"/>
        <family val="2"/>
      </rPr>
      <t>Tarjetahabiente</t>
    </r>
    <r>
      <rPr>
        <sz val="10"/>
        <color theme="1"/>
        <rFont val="Century Gothic"/>
        <family val="2"/>
      </rPr>
      <t xml:space="preserve">: Término con el que se refiere al usuario de una tarjeta, ya sea de crédito o débito. </t>
    </r>
  </si>
  <si>
    <r>
      <rPr>
        <b/>
        <sz val="10"/>
        <color theme="1"/>
        <rFont val="Century Gothic"/>
        <family val="2"/>
      </rPr>
      <t>Emisor:</t>
    </r>
    <r>
      <rPr>
        <sz val="10"/>
        <color theme="1"/>
        <rFont val="Century Gothic"/>
        <family val="2"/>
      </rPr>
      <t xml:space="preserve"> Corresponde a la entidad financiera que otorga la tarjeta.</t>
    </r>
  </si>
  <si>
    <r>
      <rPr>
        <b/>
        <sz val="10"/>
        <color theme="1"/>
        <rFont val="Century Gothic"/>
        <family val="2"/>
      </rPr>
      <t>Límite de crédito</t>
    </r>
    <r>
      <rPr>
        <sz val="10"/>
        <color theme="1"/>
        <rFont val="Century Gothic"/>
        <family val="2"/>
      </rPr>
      <t xml:space="preserve">: Es el monto máximo que el tarjetahabiente tiene disponible para consumo o retiro de efectivo autorizado por la entidad emisora. </t>
    </r>
  </si>
  <si>
    <r>
      <rPr>
        <b/>
        <sz val="10"/>
        <color theme="1"/>
        <rFont val="Century Gothic"/>
        <family val="2"/>
      </rPr>
      <t xml:space="preserve">Intereses moratorios: </t>
    </r>
    <r>
      <rPr>
        <sz val="10"/>
        <color theme="1"/>
        <rFont val="Century Gothic"/>
        <family val="2"/>
      </rPr>
      <t>Son intereses que se cobran por hacer los pagos después de la fecha establecida. Se calculan según el número de días de atraso.</t>
    </r>
  </si>
  <si>
    <r>
      <rPr>
        <b/>
        <sz val="10"/>
        <color theme="1"/>
        <rFont val="Century Gothic"/>
        <family val="2"/>
      </rPr>
      <t>Intereses corrientes:</t>
    </r>
    <r>
      <rPr>
        <sz val="10"/>
        <color theme="1"/>
        <rFont val="Century Gothic"/>
        <family val="2"/>
      </rPr>
      <t xml:space="preserve"> Según la página 123cuenta.com son un porcentaje del saldo adeudado al corte anterior, sin incluir los cargos del mes presente. Se deben pagar estos intereses  solo si el mes anterior se realizo un abono parcial al saldo de la tarjeta de crédito, pero si se pagó de contado, estos intereses no se cobran. A mayor tiempo de financiamiento, mayor será el costo de los intereses. </t>
    </r>
  </si>
  <si>
    <r>
      <rPr>
        <b/>
        <sz val="10"/>
        <color theme="1"/>
        <rFont val="Century Gothic"/>
        <family val="2"/>
      </rPr>
      <t xml:space="preserve">Gastos administrativos por cuenta en atraso: </t>
    </r>
    <r>
      <rPr>
        <sz val="10"/>
        <color theme="1"/>
        <rFont val="Century Gothic"/>
        <family val="2"/>
      </rPr>
      <t xml:space="preserve">Los mismos son manejados por la mayoría de entidades financieras y corresponden a un cobro extra por la realización de las gestiones de cobro. </t>
    </r>
  </si>
  <si>
    <r>
      <rPr>
        <b/>
        <sz val="10"/>
        <color theme="1"/>
        <rFont val="Century Gothic"/>
        <family val="2"/>
      </rPr>
      <t xml:space="preserve">Anualidades: </t>
    </r>
    <r>
      <rPr>
        <sz val="10"/>
        <color theme="1"/>
        <rFont val="Century Gothic"/>
        <family val="2"/>
      </rPr>
      <t xml:space="preserve">Monto que se cobra por parte del emisor de manera anual, por los servicios brindado por una tarjeta de crédito. </t>
    </r>
  </si>
  <si>
    <t>Información general del seguro de vehículo</t>
  </si>
  <si>
    <t>Información general del seguro de vivienda</t>
  </si>
  <si>
    <t>Información general del seguro de vida</t>
  </si>
  <si>
    <t>Información general del seguro de desempleo</t>
  </si>
  <si>
    <t>Información general del seguro de viaje</t>
  </si>
  <si>
    <t>Análisis de rubros que podrán variar una vez se acoja a la jubilación</t>
  </si>
  <si>
    <t xml:space="preserve">Es importante que pueda ir analizando, con base en la cantidad de tiempo que le queda para pensionarse, y en  comparación con su presupuesto actual, cómo serán los gastos que tendrá en ese momento. Para ello, retome cada una de los rubros presentados, piense si podrá reducirlos, si deberá mantenerlos igual o si contrariamente, aumentarán, tomando en consideración que generalmente  su ingreso una vez se haya jubilado probablemente sea menor.   Analice posteriormente porqué no puede reducir los aspectos que así lo crea y trate de buscar soluciones en el período de tiempo conveniente: </t>
  </si>
  <si>
    <t xml:space="preserve">Algunos de los aspectos que debe tener claro para su etapa de jubilación, deben ser: </t>
  </si>
  <si>
    <t>Recuerde que los cinco gastos más comunes en la distribución del gasto son los siguientes:</t>
  </si>
  <si>
    <t>Fuentes utilizadas:</t>
  </si>
  <si>
    <t>Estrategia Nacional de Educación Financiera (ENEF), folleto informativo.</t>
  </si>
  <si>
    <t>Fundación Montemadrid, Manual de preparación a la Jubilación Positiva.</t>
  </si>
  <si>
    <r>
      <rPr>
        <b/>
        <sz val="10"/>
        <color theme="1"/>
        <rFont val="Century Gothic"/>
        <family val="2"/>
      </rPr>
      <t xml:space="preserve">Vivienda: </t>
    </r>
    <r>
      <rPr>
        <sz val="10"/>
        <color theme="1"/>
        <rFont val="Century Gothic"/>
        <family val="2"/>
      </rPr>
      <t>supone el 46% del gasto total. En este apartado se habla no solo de posibles deudas hipotecarias que pueda haber sino además del equipamiento del hogar: calefacción, electrodomésticos, teléfonos, reformas de adaptación del hogar, entre otros</t>
    </r>
  </si>
  <si>
    <r>
      <rPr>
        <b/>
        <sz val="11"/>
        <color theme="1"/>
        <rFont val="Century Gothic"/>
        <family val="2"/>
      </rPr>
      <t>5. Compare los ingresos proyectados para la jubilación con los gastos</t>
    </r>
    <r>
      <rPr>
        <sz val="11"/>
        <color theme="1"/>
        <rFont val="Century Gothic"/>
        <family val="2"/>
      </rPr>
      <t xml:space="preserve">, recordando que rubros como salud pueden tener un aumento relevante. </t>
    </r>
  </si>
  <si>
    <t>Tasa de interés anual*</t>
  </si>
  <si>
    <t>Asimismo, a fin de ilustrar  un posible escenario, se generan a continuación las tablas de amortización de los datos que se ingresaron, en el cual no se incluye ningún gastos de formalización. Estos datos ÚNICAMENTE son válidos para créditos con tasa fija y deben visualizarse como un ejemplo.</t>
  </si>
  <si>
    <t>Conceptos básicos:</t>
  </si>
  <si>
    <r>
      <rPr>
        <b/>
        <sz val="9"/>
        <color theme="1"/>
        <rFont val="Century Gothic"/>
        <family val="2"/>
      </rPr>
      <t>Saldo inicial:</t>
    </r>
    <r>
      <rPr>
        <sz val="9"/>
        <color theme="1"/>
        <rFont val="Century Gothic"/>
        <family val="2"/>
      </rPr>
      <t xml:space="preserve"> Es el monto que se adeuda a la entidad financiera antes de haber realizado el pago.</t>
    </r>
  </si>
  <si>
    <r>
      <rPr>
        <b/>
        <sz val="9"/>
        <color theme="1"/>
        <rFont val="Century Gothic"/>
        <family val="2"/>
      </rPr>
      <t>Pago de intereses</t>
    </r>
    <r>
      <rPr>
        <sz val="9"/>
        <color theme="1"/>
        <rFont val="Century Gothic"/>
        <family val="2"/>
      </rPr>
      <t xml:space="preserve">: Corresponde a un porcentaje que se le paga a la entidad financiera por el financiamiento otorgado, es decir por haber prestado el dinero. </t>
    </r>
  </si>
  <si>
    <r>
      <rPr>
        <b/>
        <sz val="9"/>
        <color theme="1"/>
        <rFont val="Century Gothic"/>
        <family val="2"/>
      </rPr>
      <t>Abono al capital</t>
    </r>
    <r>
      <rPr>
        <sz val="9"/>
        <color theme="1"/>
        <rFont val="Century Gothic"/>
        <family val="2"/>
      </rPr>
      <t>: Este es el monto real que se le baja a su deuda, una vez que se han descontado intereses y cualquier otro cargo.</t>
    </r>
  </si>
  <si>
    <r>
      <rPr>
        <b/>
        <sz val="9"/>
        <color theme="1"/>
        <rFont val="Century Gothic"/>
        <family val="2"/>
      </rPr>
      <t>Saldo final:</t>
    </r>
    <r>
      <rPr>
        <sz val="9"/>
        <color theme="1"/>
        <rFont val="Century Gothic"/>
        <family val="2"/>
      </rPr>
      <t xml:space="preserve">  Es el monto que se adeuda a la entidad financiera luego de haber realizado el pago de la cuota correspondiente. </t>
    </r>
  </si>
  <si>
    <t>5. Evite utilizar prestamistas y entidades que no estén reconocidas por SUGEF, si a usted le deniegan la posibilidad de un préstamo es porque probablemente no podrá asumirlo y únicamente le generará más presión y problemas. Recuerde que estas figuras generalmente utilizan intereses más altos que lo establecido en el mercado.</t>
  </si>
  <si>
    <t>*Finalmente, se les insta a valorar el resto de instrumentos presentados para las etapas de la vida, como lo son la llegada de un nuevo miembro, la compra o alquiler de vivienda, el ingreso a un centro educativo, la adquisición de seguros, entre otros, los cuales facilitarán la visualización de gastos a futuro.</t>
  </si>
  <si>
    <t>Pago total mensual sin prima o depósito, ni compra de lote</t>
  </si>
  <si>
    <t>Compra de lote / construcción / otros</t>
  </si>
  <si>
    <t>**Esta herramienta es propiedad de Coope Ande N°1, se pone a disposición para facilitar la administración financiera de sus asociados y asociadas. Está prohibida su reproducción para fines comerciales u otros usos que no sean los expuestos en éste apartado. Ningún miembro de Coope Ande será responsable de los errores u omisiones que se generen a raíz de éstas herramientas financieras, queda a discreción del usuario las decisiones que se tomen a partir de las mismas. Las recomendaciones antes hechas son generales y deben ser analizadas por el usuario según su situación financiera.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</si>
</sst>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Red]\-&quot;₡&quot;#,##0.00"/>
    <numFmt numFmtId="164" formatCode="&quot;₡&quot;#,##0"/>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1"/>
      <name val="Century Gothic"/>
      <family val="2"/>
    </font>
    <font>
      <b/>
      <sz val="11"/>
      <color theme="1"/>
      <name val="Century Gothic"/>
      <family val="2"/>
    </font>
    <font>
      <sz val="10"/>
      <color theme="1"/>
      <name val="Century Gothic"/>
      <family val="2"/>
    </font>
    <font>
      <b/>
      <sz val="10"/>
      <color theme="1"/>
      <name val="Century Gothic"/>
      <family val="2"/>
    </font>
    <font>
      <sz val="10"/>
      <color theme="1"/>
      <name val="Calibri"/>
      <family val="2"/>
      <scheme val="minor"/>
    </font>
    <font>
      <sz val="11"/>
      <color theme="0"/>
      <name val="Century Gothic"/>
      <family val="2"/>
    </font>
    <font>
      <sz val="11"/>
      <color rgb="FFFF0000"/>
      <name val="Calibri"/>
      <family val="2"/>
      <scheme val="minor"/>
    </font>
    <font>
      <sz val="9"/>
      <color theme="1"/>
      <name val="Century Gothic"/>
      <family val="2"/>
    </font>
    <font>
      <sz val="11"/>
      <color rgb="FFFF0000"/>
      <name val="Century Gothic"/>
      <family val="2"/>
    </font>
    <font>
      <sz val="8"/>
      <color rgb="FF00958E"/>
      <name val="Century Gothic"/>
      <family val="2"/>
    </font>
    <font>
      <b/>
      <sz val="9"/>
      <color theme="1"/>
      <name val="Century Gothic"/>
      <family val="2"/>
    </font>
    <font>
      <sz val="10"/>
      <color rgb="FF00958E"/>
      <name val="Century Gothic"/>
      <family val="2"/>
    </font>
    <font>
      <b/>
      <sz val="11"/>
      <color rgb="FF3F3F3F"/>
      <name val="Calibri"/>
      <family val="2"/>
      <scheme val="minor"/>
    </font>
    <font>
      <sz val="8"/>
      <color theme="1"/>
      <name val="Century Gothic"/>
      <family val="2"/>
    </font>
    <font>
      <b/>
      <sz val="11"/>
      <color theme="0"/>
      <name val="Century Gothic"/>
      <family val="2"/>
    </font>
    <font>
      <sz val="10"/>
      <color rgb="FF3F3F3F"/>
      <name val="Century Gothic"/>
      <family val="2"/>
    </font>
    <font>
      <b/>
      <sz val="11"/>
      <color rgb="FFFA7D00"/>
      <name val="Calibri"/>
      <family val="2"/>
      <scheme val="minor"/>
    </font>
    <font>
      <b/>
      <sz val="11"/>
      <color rgb="FFFA7D00"/>
      <name val="Century Gothic"/>
      <family val="2"/>
    </font>
    <font>
      <sz val="7"/>
      <color theme="1"/>
      <name val="Century Gothic"/>
      <family val="2"/>
    </font>
    <font>
      <sz val="8.5"/>
      <color theme="1"/>
      <name val="Century Gothic"/>
      <family val="2"/>
    </font>
    <font>
      <sz val="8.5"/>
      <color theme="1"/>
      <name val="Calibri"/>
      <family val="2"/>
      <scheme val="minor"/>
    </font>
    <font>
      <u/>
      <sz val="11"/>
      <color theme="10"/>
      <name val="Calibri"/>
      <family val="2"/>
      <scheme val="minor"/>
    </font>
    <font>
      <u/>
      <sz val="11"/>
      <color theme="10"/>
      <name val="Century Gothic"/>
      <family val="2"/>
    </font>
    <font>
      <sz val="10"/>
      <color theme="0"/>
      <name val="Century Gothic"/>
      <family val="2"/>
    </font>
    <font>
      <sz val="10"/>
      <color theme="0"/>
      <name val="Calibri"/>
      <family val="2"/>
      <scheme val="minor"/>
    </font>
    <font>
      <sz val="11"/>
      <name val="Calibri"/>
      <family val="2"/>
      <scheme val="minor"/>
    </font>
    <font>
      <sz val="10"/>
      <name val="Calibri"/>
      <family val="2"/>
      <scheme val="minor"/>
    </font>
    <font>
      <sz val="11"/>
      <name val="Century Gothic"/>
      <family val="2"/>
    </font>
    <font>
      <sz val="10"/>
      <name val="Century Gothic"/>
      <family val="2"/>
    </font>
    <font>
      <b/>
      <sz val="11"/>
      <name val="Century Gothic"/>
      <family val="2"/>
    </font>
    <font>
      <sz val="8"/>
      <name val="Century Gothic"/>
      <family val="2"/>
    </font>
    <font>
      <sz val="9"/>
      <name val="Century Gothic"/>
      <family val="2"/>
    </font>
    <font>
      <b/>
      <i/>
      <sz val="11"/>
      <color theme="1"/>
      <name val="Century Gothic"/>
      <family val="2"/>
    </font>
  </fonts>
  <fills count="28">
    <fill>
      <patternFill patternType="none"/>
    </fill>
    <fill>
      <patternFill patternType="gray125"/>
    </fill>
    <fill>
      <patternFill patternType="solid">
        <fgColor theme="6" tint="0.59999389629810485"/>
        <bgColor indexed="65"/>
      </patternFill>
    </fill>
    <fill>
      <patternFill patternType="solid">
        <fgColor theme="6" tint="0.39997558519241921"/>
        <bgColor indexed="65"/>
      </patternFill>
    </fill>
    <fill>
      <patternFill patternType="solid">
        <fgColor rgb="FFB9C7D4"/>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rgb="FF0071B9"/>
        <bgColor indexed="64"/>
      </patternFill>
    </fill>
    <fill>
      <patternFill patternType="solid">
        <fgColor theme="4" tint="0.39997558519241921"/>
        <bgColor indexed="65"/>
      </patternFill>
    </fill>
    <fill>
      <patternFill patternType="solid">
        <fgColor rgb="FF00958E"/>
        <bgColor indexed="64"/>
      </patternFill>
    </fill>
    <fill>
      <patternFill patternType="solid">
        <fgColor rgb="FFCDFFFD"/>
        <bgColor indexed="64"/>
      </patternFill>
    </fill>
    <fill>
      <patternFill patternType="solid">
        <fgColor rgb="FFE5FFFE"/>
        <bgColor indexed="64"/>
      </patternFill>
    </fill>
    <fill>
      <patternFill patternType="solid">
        <fgColor rgb="FFF2F2F2"/>
      </patternFill>
    </fill>
    <fill>
      <patternFill patternType="solid">
        <fgColor rgb="FFF2C318"/>
        <bgColor indexed="64"/>
      </patternFill>
    </fill>
    <fill>
      <patternFill patternType="solid">
        <fgColor rgb="FFFBECB7"/>
        <bgColor indexed="64"/>
      </patternFill>
    </fill>
    <fill>
      <patternFill patternType="solid">
        <fgColor rgb="FF414042"/>
        <bgColor indexed="64"/>
      </patternFill>
    </fill>
    <fill>
      <patternFill patternType="solid">
        <fgColor rgb="FF904199"/>
        <bgColor indexed="64"/>
      </patternFill>
    </fill>
    <fill>
      <patternFill patternType="solid">
        <fgColor rgb="FFECD6EE"/>
        <bgColor indexed="64"/>
      </patternFill>
    </fill>
    <fill>
      <patternFill patternType="solid">
        <fgColor theme="0" tint="-4.9989318521683403E-2"/>
        <bgColor indexed="64"/>
      </patternFill>
    </fill>
    <fill>
      <patternFill patternType="solid">
        <fgColor rgb="FFCFCED0"/>
        <bgColor indexed="64"/>
      </patternFill>
    </fill>
    <fill>
      <patternFill patternType="solid">
        <fgColor rgb="FFFF0000"/>
        <bgColor indexed="64"/>
      </patternFill>
    </fill>
    <fill>
      <patternFill patternType="solid">
        <fgColor rgb="FFED1C2E"/>
        <bgColor indexed="64"/>
      </patternFill>
    </fill>
    <fill>
      <patternFill patternType="solid">
        <fgColor theme="3" tint="0.79998168889431442"/>
        <bgColor indexed="64"/>
      </patternFill>
    </fill>
    <fill>
      <patternFill patternType="solid">
        <fgColor rgb="FF6E8BA6"/>
        <bgColor indexed="64"/>
      </patternFill>
    </fill>
    <fill>
      <patternFill patternType="solid">
        <fgColor rgb="FF0DA3FF"/>
        <bgColor indexed="64"/>
      </patternFill>
    </fill>
    <fill>
      <patternFill patternType="solid">
        <fgColor theme="9" tint="0.59999389629810485"/>
        <bgColor indexed="64"/>
      </patternFill>
    </fill>
    <fill>
      <patternFill patternType="solid">
        <fgColor theme="8" tint="0.79998168889431442"/>
        <bgColor indexed="64"/>
      </patternFill>
    </fill>
  </fills>
  <borders count="51">
    <border>
      <left/>
      <right/>
      <top/>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bottom style="thin">
        <color rgb="FF3F3F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7F7F7F"/>
      </top>
      <bottom/>
      <diagonal/>
    </border>
    <border>
      <left/>
      <right/>
      <top/>
      <bottom style="thin">
        <color rgb="FF7F7F7F"/>
      </bottom>
      <diagonal/>
    </border>
    <border>
      <left/>
      <right/>
      <top style="thin">
        <color indexed="64"/>
      </top>
      <bottom style="double">
        <color indexed="64"/>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right style="thin">
        <color rgb="FF7F7F7F"/>
      </right>
      <top/>
      <bottom style="thin">
        <color rgb="FF7F7F7F"/>
      </bottom>
      <diagonal/>
    </border>
    <border>
      <left style="medium">
        <color indexed="64"/>
      </left>
      <right/>
      <top/>
      <bottom style="thin">
        <color indexed="64"/>
      </bottom>
      <diagonal/>
    </border>
    <border>
      <left style="thin">
        <color rgb="FF7F7F7F"/>
      </left>
      <right/>
      <top style="double">
        <color indexed="64"/>
      </top>
      <bottom style="thin">
        <color rgb="FF7F7F7F"/>
      </bottom>
      <diagonal/>
    </border>
    <border>
      <left/>
      <right style="thin">
        <color rgb="FF7F7F7F"/>
      </right>
      <top style="double">
        <color indexed="64"/>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3F3F3F"/>
      </left>
      <right/>
      <top style="medium">
        <color indexed="64"/>
      </top>
      <bottom style="thin">
        <color rgb="FF3F3F3F"/>
      </bottom>
      <diagonal/>
    </border>
    <border>
      <left/>
      <right style="thin">
        <color rgb="FF3F3F3F"/>
      </right>
      <top style="medium">
        <color indexed="64"/>
      </top>
      <bottom style="thin">
        <color rgb="FF3F3F3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s>
  <cellStyleXfs count="7">
    <xf numFmtId="0" fontId="0" fillId="0" borderId="0"/>
    <xf numFmtId="0" fontId="1" fillId="2"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5" fillId="13" borderId="21" applyNumberFormat="0" applyAlignment="0" applyProtection="0"/>
    <xf numFmtId="0" fontId="19" fillId="13" borderId="22" applyNumberFormat="0" applyAlignment="0" applyProtection="0"/>
    <xf numFmtId="0" fontId="24" fillId="0" borderId="0" applyNumberFormat="0" applyFill="0" applyBorder="0" applyAlignment="0" applyProtection="0"/>
  </cellStyleXfs>
  <cellXfs count="441">
    <xf numFmtId="0" fontId="0" fillId="0" borderId="0" xfId="0"/>
    <xf numFmtId="0" fontId="3" fillId="0" borderId="0" xfId="0" applyFont="1"/>
    <xf numFmtId="0" fontId="5" fillId="0" borderId="0" xfId="0" applyFont="1"/>
    <xf numFmtId="0" fontId="7" fillId="0" borderId="0" xfId="0" applyFont="1"/>
    <xf numFmtId="0" fontId="3" fillId="0" borderId="0" xfId="0" applyFont="1" applyAlignment="1">
      <alignment horizontal="left" wrapText="1"/>
    </xf>
    <xf numFmtId="164" fontId="3" fillId="0" borderId="0" xfId="0" applyNumberFormat="1" applyFont="1" applyAlignment="1">
      <alignment horizontal="center" vertical="center" wrapText="1"/>
    </xf>
    <xf numFmtId="0" fontId="3" fillId="0" borderId="0" xfId="0" applyFont="1" applyAlignment="1">
      <alignment vertical="center" wrapText="1"/>
    </xf>
    <xf numFmtId="0" fontId="5" fillId="0" borderId="0" xfId="0" applyFont="1" applyAlignment="1">
      <alignment horizontal="center" vertical="center" wrapText="1"/>
    </xf>
    <xf numFmtId="0" fontId="16" fillId="0" borderId="0" xfId="0" applyFont="1" applyAlignment="1">
      <alignment horizontal="center" vertical="center" wrapText="1"/>
    </xf>
    <xf numFmtId="0" fontId="3" fillId="0" borderId="0" xfId="0" applyFont="1" applyBorder="1" applyAlignment="1">
      <alignment horizontal="center" vertical="center" wrapText="1"/>
    </xf>
    <xf numFmtId="0" fontId="5" fillId="0" borderId="0" xfId="0" applyFont="1" applyAlignment="1">
      <alignment horizontal="center"/>
    </xf>
    <xf numFmtId="0" fontId="16" fillId="0" borderId="6" xfId="0" applyFont="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9" fontId="3" fillId="0" borderId="0" xfId="0" applyNumberFormat="1" applyFont="1" applyAlignment="1">
      <alignment horizontal="center" vertical="center" wrapText="1"/>
    </xf>
    <xf numFmtId="0" fontId="10" fillId="0" borderId="5" xfId="0" applyFont="1" applyBorder="1" applyAlignment="1">
      <alignment horizontal="center" vertical="center" wrapText="1"/>
    </xf>
    <xf numFmtId="164" fontId="3" fillId="0" borderId="6" xfId="0" applyNumberFormat="1" applyFont="1" applyBorder="1" applyAlignment="1">
      <alignment horizontal="center" vertical="center" wrapText="1"/>
    </xf>
    <xf numFmtId="9" fontId="3" fillId="0" borderId="6" xfId="0" applyNumberFormat="1" applyFont="1" applyBorder="1" applyAlignment="1">
      <alignment horizontal="center" vertical="center" wrapText="1"/>
    </xf>
    <xf numFmtId="0" fontId="13" fillId="0" borderId="5" xfId="0" applyFont="1" applyBorder="1" applyAlignment="1">
      <alignment horizontal="center" vertical="center" wrapText="1"/>
    </xf>
    <xf numFmtId="9" fontId="4" fillId="0" borderId="0" xfId="0" applyNumberFormat="1" applyFont="1" applyAlignment="1">
      <alignment horizontal="center" vertical="center" wrapText="1"/>
    </xf>
    <xf numFmtId="9" fontId="4" fillId="0" borderId="6" xfId="0" applyNumberFormat="1" applyFont="1" applyBorder="1" applyAlignment="1">
      <alignment horizontal="center" vertical="center" wrapText="1"/>
    </xf>
    <xf numFmtId="0" fontId="3" fillId="4" borderId="0" xfId="0" applyFont="1" applyFill="1"/>
    <xf numFmtId="0" fontId="5" fillId="0" borderId="5" xfId="0" applyFont="1" applyBorder="1" applyAlignment="1">
      <alignment horizontal="center" vertical="center" wrapText="1"/>
    </xf>
    <xf numFmtId="0" fontId="5" fillId="0" borderId="0" xfId="0" applyFont="1" applyAlignment="1">
      <alignment horizontal="left" vertical="center"/>
    </xf>
    <xf numFmtId="0" fontId="3" fillId="0" borderId="0" xfId="0" applyFont="1" applyProtection="1">
      <protection locked="0"/>
    </xf>
    <xf numFmtId="0" fontId="0" fillId="0" borderId="0" xfId="0" applyProtection="1">
      <protection locked="0"/>
    </xf>
    <xf numFmtId="0" fontId="2" fillId="0" borderId="0" xfId="0" applyFont="1" applyProtection="1">
      <protection locked="0"/>
    </xf>
    <xf numFmtId="0" fontId="6" fillId="4" borderId="0" xfId="0" applyFont="1" applyFill="1" applyAlignment="1" applyProtection="1">
      <alignment horizontal="center" vertical="center" wrapText="1"/>
      <protection locked="0"/>
    </xf>
    <xf numFmtId="0" fontId="6" fillId="4" borderId="0" xfId="0" applyFont="1" applyFill="1" applyAlignment="1" applyProtection="1">
      <alignment horizontal="center" vertical="center"/>
      <protection locked="0"/>
    </xf>
    <xf numFmtId="0" fontId="5" fillId="0" borderId="0" xfId="0" applyFont="1" applyAlignment="1" applyProtection="1">
      <alignment wrapText="1"/>
      <protection locked="0"/>
    </xf>
    <xf numFmtId="164" fontId="5" fillId="3" borderId="0" xfId="2" applyNumberFormat="1" applyFont="1" applyProtection="1">
      <protection locked="0"/>
    </xf>
    <xf numFmtId="0" fontId="5" fillId="0" borderId="0" xfId="0" applyFont="1" applyAlignment="1" applyProtection="1">
      <alignment horizontal="center" vertical="center"/>
      <protection locked="0"/>
    </xf>
    <xf numFmtId="164" fontId="5" fillId="7" borderId="0" xfId="2" applyNumberFormat="1" applyFont="1" applyFill="1" applyProtection="1">
      <protection locked="0"/>
    </xf>
    <xf numFmtId="0" fontId="5" fillId="0" borderId="0" xfId="0" applyFont="1" applyProtection="1">
      <protection locked="0"/>
    </xf>
    <xf numFmtId="0" fontId="5" fillId="0" borderId="0" xfId="0" applyFont="1" applyBorder="1" applyAlignment="1" applyProtection="1">
      <alignment wrapText="1"/>
      <protection locked="0"/>
    </xf>
    <xf numFmtId="0" fontId="7" fillId="0" borderId="0" xfId="0" applyFont="1" applyBorder="1" applyAlignment="1" applyProtection="1">
      <alignment wrapText="1"/>
      <protection locked="0"/>
    </xf>
    <xf numFmtId="0" fontId="7" fillId="0" borderId="0" xfId="0" applyFont="1" applyAlignment="1" applyProtection="1">
      <alignment wrapText="1"/>
      <protection locked="0"/>
    </xf>
    <xf numFmtId="164" fontId="5" fillId="2" borderId="0" xfId="1" applyNumberFormat="1" applyFont="1" applyAlignment="1" applyProtection="1">
      <alignment horizontal="center"/>
      <protection locked="0"/>
    </xf>
    <xf numFmtId="164" fontId="5" fillId="0" borderId="0" xfId="0" applyNumberFormat="1" applyFont="1" applyAlignment="1" applyProtection="1">
      <protection locked="0"/>
    </xf>
    <xf numFmtId="164" fontId="5" fillId="0" borderId="0" xfId="0" applyNumberFormat="1" applyFont="1" applyProtection="1">
      <protection locked="0"/>
    </xf>
    <xf numFmtId="164" fontId="3" fillId="0" borderId="0" xfId="0" applyNumberFormat="1" applyFont="1" applyProtection="1">
      <protection locked="0"/>
    </xf>
    <xf numFmtId="0" fontId="8" fillId="0" borderId="0" xfId="0" applyFont="1" applyProtection="1">
      <protection locked="0"/>
    </xf>
    <xf numFmtId="0" fontId="3" fillId="0" borderId="0" xfId="0" applyFont="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4" fillId="0" borderId="0" xfId="0" applyFont="1" applyProtection="1">
      <protection locked="0"/>
    </xf>
    <xf numFmtId="164" fontId="5" fillId="7" borderId="0" xfId="2" applyNumberFormat="1" applyFont="1" applyFill="1" applyBorder="1" applyAlignment="1" applyProtection="1">
      <alignment horizontal="center"/>
      <protection locked="0"/>
    </xf>
    <xf numFmtId="0" fontId="3" fillId="0" borderId="0" xfId="0" applyFont="1" applyAlignment="1" applyProtection="1">
      <alignment horizontal="left" vertical="center"/>
      <protection locked="0"/>
    </xf>
    <xf numFmtId="164" fontId="3" fillId="0" borderId="0" xfId="0" applyNumberFormat="1" applyFont="1" applyAlignment="1" applyProtection="1">
      <alignment horizontal="left" vertical="center"/>
      <protection locked="0"/>
    </xf>
    <xf numFmtId="164" fontId="3" fillId="3" borderId="0" xfId="2" applyNumberFormat="1" applyFont="1" applyProtection="1">
      <protection locked="0"/>
    </xf>
    <xf numFmtId="0" fontId="5" fillId="0" borderId="0" xfId="0" applyFont="1" applyAlignment="1" applyProtection="1">
      <alignment horizontal="left"/>
      <protection locked="0"/>
    </xf>
    <xf numFmtId="164" fontId="3" fillId="3" borderId="0" xfId="2" applyNumberFormat="1" applyFont="1" applyAlignment="1" applyProtection="1">
      <alignment horizontal="center" vertical="center"/>
      <protection hidden="1"/>
    </xf>
    <xf numFmtId="0" fontId="12" fillId="0" borderId="0" xfId="0" applyFont="1" applyAlignment="1" applyProtection="1">
      <alignment horizontal="center" vertical="center"/>
      <protection locked="0"/>
    </xf>
    <xf numFmtId="0" fontId="11" fillId="0" borderId="0" xfId="0" applyFont="1" applyProtection="1">
      <protection locked="0"/>
    </xf>
    <xf numFmtId="0" fontId="9" fillId="0" borderId="0" xfId="0" applyFont="1" applyProtection="1">
      <protection locked="0"/>
    </xf>
    <xf numFmtId="0" fontId="10" fillId="0" borderId="0" xfId="0" applyFont="1" applyAlignment="1" applyProtection="1">
      <alignment wrapText="1"/>
      <protection locked="0"/>
    </xf>
    <xf numFmtId="0" fontId="6" fillId="10" borderId="15" xfId="0" applyFont="1" applyFill="1" applyBorder="1" applyAlignment="1" applyProtection="1">
      <alignment horizontal="center" vertical="center" wrapText="1"/>
      <protection locked="0"/>
    </xf>
    <xf numFmtId="0" fontId="6" fillId="27" borderId="3" xfId="0" applyFont="1" applyFill="1" applyBorder="1" applyAlignment="1" applyProtection="1">
      <alignment horizontal="center" vertical="center" wrapText="1"/>
      <protection locked="0"/>
    </xf>
    <xf numFmtId="0" fontId="6" fillId="10" borderId="16" xfId="0" applyFont="1" applyFill="1" applyBorder="1" applyAlignment="1" applyProtection="1">
      <alignment horizontal="center" vertical="center"/>
      <protection locked="0"/>
    </xf>
    <xf numFmtId="0" fontId="12" fillId="0" borderId="0" xfId="0" applyFont="1" applyAlignment="1" applyProtection="1">
      <alignment horizontal="left" vertical="center"/>
      <protection locked="0"/>
    </xf>
    <xf numFmtId="0" fontId="7" fillId="0" borderId="0" xfId="0" applyFont="1" applyProtection="1">
      <protection locked="0"/>
    </xf>
    <xf numFmtId="164" fontId="5" fillId="0" borderId="13" xfId="0" applyNumberFormat="1" applyFont="1" applyBorder="1" applyAlignment="1" applyProtection="1">
      <alignment wrapText="1"/>
      <protection locked="0"/>
    </xf>
    <xf numFmtId="164" fontId="5" fillId="27" borderId="0" xfId="0" applyNumberFormat="1" applyFont="1" applyFill="1" applyBorder="1" applyAlignment="1" applyProtection="1">
      <alignment vertical="center"/>
      <protection locked="0"/>
    </xf>
    <xf numFmtId="164" fontId="5" fillId="0" borderId="13" xfId="0" applyNumberFormat="1" applyFont="1" applyBorder="1" applyAlignment="1" applyProtection="1">
      <alignment vertical="center" wrapText="1"/>
      <protection locked="0"/>
    </xf>
    <xf numFmtId="164" fontId="5" fillId="27" borderId="0" xfId="0" applyNumberFormat="1" applyFont="1" applyFill="1" applyBorder="1" applyAlignment="1" applyProtection="1">
      <alignment horizontal="center" vertical="center"/>
      <protection locked="0"/>
    </xf>
    <xf numFmtId="0" fontId="5" fillId="0" borderId="13" xfId="0" applyFont="1" applyBorder="1" applyAlignment="1" applyProtection="1">
      <alignment vertical="center" wrapText="1"/>
      <protection locked="0"/>
    </xf>
    <xf numFmtId="0" fontId="5" fillId="27" borderId="0" xfId="0" applyFont="1" applyFill="1" applyBorder="1" applyAlignment="1" applyProtection="1">
      <alignment horizontal="center" vertical="center"/>
      <protection locked="0"/>
    </xf>
    <xf numFmtId="0" fontId="5" fillId="0" borderId="11" xfId="0" applyFont="1" applyBorder="1" applyAlignment="1" applyProtection="1">
      <alignment vertical="center" wrapText="1"/>
      <protection locked="0"/>
    </xf>
    <xf numFmtId="0" fontId="5" fillId="27" borderId="6" xfId="0" applyFont="1" applyFill="1" applyBorder="1" applyAlignment="1" applyProtection="1">
      <alignment horizontal="center" vertical="center"/>
      <protection locked="0"/>
    </xf>
    <xf numFmtId="164" fontId="5" fillId="0" borderId="11" xfId="0" applyNumberFormat="1" applyFont="1" applyBorder="1" applyAlignment="1" applyProtection="1">
      <alignment wrapText="1"/>
      <protection locked="0"/>
    </xf>
    <xf numFmtId="164" fontId="5" fillId="27" borderId="6" xfId="0" applyNumberFormat="1" applyFont="1" applyFill="1" applyBorder="1" applyAlignment="1" applyProtection="1">
      <alignment vertical="center"/>
      <protection locked="0"/>
    </xf>
    <xf numFmtId="0" fontId="5" fillId="0" borderId="0" xfId="0" applyFont="1" applyAlignment="1" applyProtection="1">
      <alignment vertical="center" wrapText="1"/>
      <protection locked="0"/>
    </xf>
    <xf numFmtId="164" fontId="5" fillId="27" borderId="6" xfId="0" applyNumberFormat="1" applyFont="1" applyFill="1" applyBorder="1" applyAlignment="1" applyProtection="1">
      <alignment horizontal="center" vertical="center"/>
      <protection locked="0"/>
    </xf>
    <xf numFmtId="164" fontId="5" fillId="0" borderId="9" xfId="0" applyNumberFormat="1" applyFont="1" applyBorder="1" applyAlignment="1" applyProtection="1">
      <alignment wrapText="1"/>
      <protection locked="0"/>
    </xf>
    <xf numFmtId="164" fontId="5" fillId="27" borderId="1" xfId="0" applyNumberFormat="1" applyFont="1" applyFill="1" applyBorder="1" applyAlignment="1" applyProtection="1">
      <alignment horizontal="center" vertical="center"/>
      <protection locked="0"/>
    </xf>
    <xf numFmtId="164" fontId="5" fillId="0" borderId="13" xfId="0" applyNumberFormat="1" applyFont="1" applyFill="1" applyBorder="1" applyAlignment="1" applyProtection="1">
      <alignment wrapText="1"/>
      <protection locked="0"/>
    </xf>
    <xf numFmtId="0" fontId="5" fillId="27" borderId="0" xfId="0" applyFont="1" applyFill="1" applyBorder="1" applyProtection="1">
      <protection locked="0"/>
    </xf>
    <xf numFmtId="0" fontId="5" fillId="0" borderId="11" xfId="0" applyFont="1" applyBorder="1" applyProtection="1">
      <protection locked="0"/>
    </xf>
    <xf numFmtId="0" fontId="5" fillId="27" borderId="6" xfId="0" applyFont="1" applyFill="1" applyBorder="1" applyProtection="1">
      <protection locked="0"/>
    </xf>
    <xf numFmtId="164" fontId="5" fillId="0" borderId="14" xfId="0" applyNumberFormat="1" applyFont="1" applyBorder="1" applyAlignment="1" applyProtection="1">
      <alignment horizontal="center" vertical="center"/>
      <protection hidden="1"/>
    </xf>
    <xf numFmtId="164" fontId="5" fillId="0" borderId="12" xfId="0" applyNumberFormat="1" applyFont="1" applyBorder="1" applyAlignment="1" applyProtection="1">
      <alignment horizontal="center" vertical="center"/>
      <protection hidden="1"/>
    </xf>
    <xf numFmtId="164" fontId="5" fillId="0" borderId="10" xfId="0" applyNumberFormat="1" applyFont="1" applyBorder="1" applyAlignment="1" applyProtection="1">
      <alignment horizontal="center" vertical="center"/>
      <protection hidden="1"/>
    </xf>
    <xf numFmtId="0" fontId="3" fillId="0" borderId="0" xfId="0" applyFont="1" applyAlignment="1" applyProtection="1">
      <alignment horizontal="left" vertical="top" wrapText="1"/>
      <protection locked="0"/>
    </xf>
    <xf numFmtId="0" fontId="3" fillId="0" borderId="1" xfId="0" applyFont="1" applyBorder="1" applyProtection="1">
      <protection locked="0"/>
    </xf>
    <xf numFmtId="0" fontId="3" fillId="7" borderId="1" xfId="0" applyFont="1" applyFill="1" applyBorder="1" applyProtection="1">
      <protection locked="0"/>
    </xf>
    <xf numFmtId="0" fontId="3" fillId="0" borderId="5" xfId="0" applyFont="1" applyBorder="1" applyProtection="1">
      <protection locked="0"/>
    </xf>
    <xf numFmtId="0" fontId="3" fillId="7" borderId="5" xfId="0" applyFont="1" applyFill="1" applyBorder="1" applyProtection="1">
      <protection locked="0"/>
    </xf>
    <xf numFmtId="0" fontId="3" fillId="0" borderId="0" xfId="0" applyFont="1" applyAlignment="1" applyProtection="1">
      <alignment wrapText="1"/>
      <protection locked="0"/>
    </xf>
    <xf numFmtId="164" fontId="3" fillId="0" borderId="0" xfId="0" applyNumberFormat="1" applyFont="1" applyAlignment="1" applyProtection="1">
      <alignment vertical="center" wrapText="1"/>
      <protection locked="0"/>
    </xf>
    <xf numFmtId="164" fontId="3" fillId="0" borderId="0" xfId="0" applyNumberFormat="1" applyFont="1" applyAlignment="1" applyProtection="1">
      <alignment horizontal="center" vertical="center"/>
      <protection locked="0"/>
    </xf>
    <xf numFmtId="0" fontId="3" fillId="0" borderId="0" xfId="0" applyFont="1" applyBorder="1" applyProtection="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wrapText="1"/>
      <protection locked="0"/>
    </xf>
    <xf numFmtId="0" fontId="3" fillId="0" borderId="0" xfId="0" applyFont="1" applyAlignment="1" applyProtection="1">
      <alignment horizontal="center"/>
      <protection locked="0"/>
    </xf>
    <xf numFmtId="164" fontId="3" fillId="0" borderId="0" xfId="0" applyNumberFormat="1" applyFont="1" applyAlignment="1" applyProtection="1">
      <alignment horizontal="center" vertical="center"/>
      <protection hidden="1"/>
    </xf>
    <xf numFmtId="0" fontId="3" fillId="7" borderId="0" xfId="0" applyFont="1" applyFill="1" applyProtection="1">
      <protection locked="0"/>
    </xf>
    <xf numFmtId="0" fontId="8" fillId="16" borderId="24" xfId="0" applyFont="1" applyFill="1" applyBorder="1" applyAlignment="1" applyProtection="1">
      <alignment horizontal="center" vertical="center" wrapText="1"/>
      <protection locked="0"/>
    </xf>
    <xf numFmtId="0" fontId="8" fillId="16" borderId="25" xfId="0" applyFont="1" applyFill="1" applyBorder="1" applyAlignment="1" applyProtection="1">
      <alignment horizontal="center" vertical="center" wrapText="1"/>
      <protection locked="0"/>
    </xf>
    <xf numFmtId="0" fontId="8" fillId="16" borderId="26" xfId="0" applyFont="1" applyFill="1" applyBorder="1" applyAlignment="1" applyProtection="1">
      <alignment horizontal="center" vertical="center" wrapText="1"/>
      <protection locked="0"/>
    </xf>
    <xf numFmtId="164" fontId="18" fillId="13" borderId="23" xfId="4" applyNumberFormat="1" applyFont="1" applyBorder="1" applyAlignment="1" applyProtection="1">
      <alignment horizontal="center" vertical="center" wrapText="1"/>
      <protection locked="0"/>
    </xf>
    <xf numFmtId="1" fontId="18" fillId="13" borderId="23" xfId="4" applyNumberFormat="1" applyFont="1" applyBorder="1" applyAlignment="1" applyProtection="1">
      <alignment horizontal="center" vertical="center" wrapText="1"/>
      <protection locked="0"/>
    </xf>
    <xf numFmtId="10" fontId="18" fillId="13" borderId="23" xfId="4" applyNumberFormat="1" applyFont="1" applyBorder="1" applyAlignment="1" applyProtection="1">
      <alignment horizontal="center" vertical="center" wrapText="1"/>
      <protection locked="0"/>
    </xf>
    <xf numFmtId="164" fontId="18" fillId="13" borderId="21" xfId="4" applyNumberFormat="1" applyFont="1" applyAlignment="1" applyProtection="1">
      <alignment horizontal="center" vertical="center" wrapText="1"/>
      <protection locked="0"/>
    </xf>
    <xf numFmtId="1" fontId="18" fillId="13" borderId="21" xfId="4" applyNumberFormat="1" applyFont="1" applyAlignment="1" applyProtection="1">
      <alignment horizontal="center" vertical="center" wrapText="1"/>
      <protection locked="0"/>
    </xf>
    <xf numFmtId="10" fontId="18" fillId="13" borderId="21" xfId="4" applyNumberFormat="1" applyFont="1" applyAlignment="1" applyProtection="1">
      <alignment horizontal="center" vertical="center" wrapText="1"/>
      <protection locked="0"/>
    </xf>
    <xf numFmtId="0" fontId="3" fillId="7" borderId="0" xfId="0" applyFont="1" applyFill="1" applyAlignment="1" applyProtection="1">
      <alignment horizontal="left" wrapText="1"/>
      <protection locked="0"/>
    </xf>
    <xf numFmtId="0" fontId="0" fillId="7" borderId="0" xfId="0" applyFill="1" applyProtection="1">
      <protection locked="0"/>
    </xf>
    <xf numFmtId="0" fontId="3" fillId="0" borderId="0" xfId="0" applyFont="1" applyBorder="1" applyAlignment="1" applyProtection="1">
      <alignment horizontal="center"/>
      <protection locked="0"/>
    </xf>
    <xf numFmtId="0" fontId="3" fillId="0" borderId="19" xfId="0" applyFont="1" applyBorder="1" applyProtection="1">
      <protection locked="0"/>
    </xf>
    <xf numFmtId="164" fontId="6" fillId="19" borderId="0" xfId="0" applyNumberFormat="1" applyFont="1" applyFill="1" applyBorder="1" applyAlignment="1" applyProtection="1">
      <alignment horizontal="center" vertical="center"/>
      <protection locked="0"/>
    </xf>
    <xf numFmtId="0" fontId="3" fillId="0" borderId="20" xfId="0" applyFont="1" applyBorder="1" applyProtection="1">
      <protection locked="0"/>
    </xf>
    <xf numFmtId="10" fontId="6" fillId="19" borderId="0" xfId="0" applyNumberFormat="1" applyFont="1" applyFill="1" applyBorder="1" applyAlignment="1" applyProtection="1">
      <alignment horizontal="center" vertical="center"/>
      <protection locked="0"/>
    </xf>
    <xf numFmtId="1" fontId="6" fillId="19" borderId="0" xfId="0" applyNumberFormat="1" applyFont="1" applyFill="1" applyBorder="1" applyAlignment="1" applyProtection="1">
      <alignment horizontal="center" vertical="center"/>
      <protection locked="0"/>
    </xf>
    <xf numFmtId="0" fontId="6" fillId="0" borderId="0" xfId="0" applyFont="1" applyBorder="1" applyAlignment="1" applyProtection="1">
      <alignment horizontal="left" vertical="center" wrapText="1"/>
      <protection locked="0"/>
    </xf>
    <xf numFmtId="0" fontId="16" fillId="0" borderId="0"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6" fillId="0" borderId="3"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4" fontId="3" fillId="0" borderId="0" xfId="0" applyNumberFormat="1" applyFont="1" applyBorder="1" applyProtection="1">
      <protection locked="0"/>
    </xf>
    <xf numFmtId="4" fontId="10" fillId="0" borderId="0" xfId="0" applyNumberFormat="1" applyFont="1" applyBorder="1" applyProtection="1">
      <protection locked="0"/>
    </xf>
    <xf numFmtId="0" fontId="10" fillId="0" borderId="0" xfId="0" applyFont="1" applyProtection="1">
      <protection locked="0"/>
    </xf>
    <xf numFmtId="0" fontId="3" fillId="0" borderId="17" xfId="0" applyFont="1" applyBorder="1" applyProtection="1">
      <protection locked="0"/>
    </xf>
    <xf numFmtId="10" fontId="6" fillId="19" borderId="0" xfId="0" applyNumberFormat="1" applyFont="1" applyFill="1" applyBorder="1" applyAlignment="1" applyProtection="1">
      <alignment horizontal="center" vertical="center"/>
      <protection hidden="1"/>
    </xf>
    <xf numFmtId="8" fontId="6" fillId="19" borderId="0" xfId="0" applyNumberFormat="1" applyFont="1" applyFill="1" applyBorder="1" applyAlignment="1" applyProtection="1">
      <alignment horizontal="center" vertical="center"/>
      <protection hidden="1"/>
    </xf>
    <xf numFmtId="164" fontId="3" fillId="0" borderId="0" xfId="0" applyNumberFormat="1" applyFont="1" applyBorder="1" applyProtection="1">
      <protection hidden="1"/>
    </xf>
    <xf numFmtId="164" fontId="3" fillId="0" borderId="20" xfId="0" applyNumberFormat="1" applyFont="1" applyBorder="1" applyProtection="1">
      <protection hidden="1"/>
    </xf>
    <xf numFmtId="164" fontId="3" fillId="0" borderId="2" xfId="0" applyNumberFormat="1" applyFont="1" applyBorder="1" applyProtection="1">
      <protection hidden="1"/>
    </xf>
    <xf numFmtId="164" fontId="3" fillId="0" borderId="18" xfId="0" applyNumberFormat="1" applyFont="1" applyBorder="1" applyProtection="1">
      <protection hidden="1"/>
    </xf>
    <xf numFmtId="0" fontId="3" fillId="0" borderId="0" xfId="0" applyFont="1" applyAlignment="1" applyProtection="1">
      <alignment horizontal="left" wrapText="1"/>
      <protection locked="0"/>
    </xf>
    <xf numFmtId="0" fontId="3" fillId="0" borderId="0" xfId="0" applyFont="1" applyAlignment="1" applyProtection="1">
      <alignment vertical="center"/>
      <protection locked="0"/>
    </xf>
    <xf numFmtId="0" fontId="3" fillId="0" borderId="34" xfId="0" applyFont="1" applyBorder="1" applyAlignment="1" applyProtection="1">
      <alignment wrapText="1"/>
      <protection locked="0"/>
    </xf>
    <xf numFmtId="0" fontId="3" fillId="0" borderId="0" xfId="0" applyFont="1" applyBorder="1" applyAlignment="1" applyProtection="1">
      <alignment horizontal="center" wrapText="1"/>
      <protection locked="0"/>
    </xf>
    <xf numFmtId="0" fontId="20" fillId="13" borderId="35" xfId="5" applyFont="1" applyBorder="1" applyAlignment="1" applyProtection="1">
      <alignment horizontal="center" vertical="center" wrapText="1"/>
      <protection locked="0"/>
    </xf>
    <xf numFmtId="0" fontId="20" fillId="13" borderId="22" xfId="5"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3" fillId="0" borderId="38" xfId="0" applyFont="1" applyBorder="1" applyProtection="1">
      <protection locked="0"/>
    </xf>
    <xf numFmtId="0" fontId="3" fillId="0" borderId="6" xfId="0" applyFont="1" applyBorder="1" applyProtection="1">
      <protection locked="0"/>
    </xf>
    <xf numFmtId="164" fontId="3" fillId="0" borderId="6" xfId="0" applyNumberFormat="1" applyFont="1" applyBorder="1" applyProtection="1">
      <protection locked="0"/>
    </xf>
    <xf numFmtId="0" fontId="16" fillId="0" borderId="6"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0" xfId="0" applyFont="1" applyBorder="1" applyAlignment="1" applyProtection="1">
      <alignment horizontal="center" wrapText="1"/>
      <protection locked="0"/>
    </xf>
    <xf numFmtId="0" fontId="22"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1" fontId="3" fillId="0" borderId="32" xfId="0" applyNumberFormat="1" applyFont="1" applyBorder="1" applyAlignment="1" applyProtection="1">
      <alignment horizontal="center"/>
      <protection locked="0"/>
    </xf>
    <xf numFmtId="1" fontId="3" fillId="0" borderId="0" xfId="0" applyNumberFormat="1" applyFont="1" applyBorder="1" applyAlignment="1" applyProtection="1">
      <alignment horizontal="center"/>
      <protection locked="0"/>
    </xf>
    <xf numFmtId="0" fontId="0" fillId="0" borderId="6" xfId="0" applyBorder="1" applyProtection="1">
      <protection locked="0"/>
    </xf>
    <xf numFmtId="1" fontId="3" fillId="0" borderId="6" xfId="0" applyNumberFormat="1" applyFont="1" applyBorder="1" applyAlignment="1" applyProtection="1">
      <alignment horizontal="center"/>
      <protection locked="0"/>
    </xf>
    <xf numFmtId="0" fontId="20" fillId="13" borderId="30" xfId="5" applyFont="1" applyBorder="1" applyAlignment="1" applyProtection="1">
      <alignment vertical="center" wrapText="1"/>
      <protection locked="0"/>
    </xf>
    <xf numFmtId="164" fontId="3" fillId="0" borderId="0" xfId="0" applyNumberFormat="1" applyFont="1" applyBorder="1" applyAlignment="1" applyProtection="1">
      <alignment horizontal="center"/>
      <protection locked="0"/>
    </xf>
    <xf numFmtId="164" fontId="3" fillId="0" borderId="6" xfId="0" applyNumberFormat="1" applyFont="1" applyBorder="1" applyAlignment="1" applyProtection="1">
      <alignment horizontal="center"/>
      <protection locked="0"/>
    </xf>
    <xf numFmtId="0" fontId="5" fillId="0" borderId="34" xfId="0" applyFont="1" applyBorder="1" applyAlignment="1" applyProtection="1">
      <alignment horizontal="left" vertical="top" wrapText="1"/>
      <protection locked="0"/>
    </xf>
    <xf numFmtId="0" fontId="5" fillId="0" borderId="34" xfId="0" applyFont="1" applyBorder="1" applyAlignment="1" applyProtection="1">
      <alignment horizontal="center" vertical="center" wrapText="1"/>
      <protection locked="0"/>
    </xf>
    <xf numFmtId="0" fontId="16" fillId="0" borderId="34" xfId="0" applyFont="1" applyBorder="1" applyAlignment="1" applyProtection="1">
      <alignment horizontal="center" vertical="center" wrapText="1"/>
      <protection locked="0"/>
    </xf>
    <xf numFmtId="0" fontId="10" fillId="0" borderId="34"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protection locked="0"/>
    </xf>
    <xf numFmtId="9" fontId="3" fillId="0" borderId="0" xfId="0" applyNumberFormat="1" applyFont="1" applyAlignment="1" applyProtection="1">
      <alignment horizontal="center" vertical="center"/>
      <protection locked="0"/>
    </xf>
    <xf numFmtId="0" fontId="30" fillId="0" borderId="0" xfId="0" applyFont="1" applyBorder="1" applyAlignment="1" applyProtection="1">
      <alignment horizontal="center" vertical="center"/>
      <protection locked="0"/>
    </xf>
    <xf numFmtId="164" fontId="30" fillId="0" borderId="0" xfId="0" applyNumberFormat="1" applyFont="1" applyAlignment="1" applyProtection="1">
      <alignment horizontal="center" vertical="center"/>
      <protection locked="0"/>
    </xf>
    <xf numFmtId="0" fontId="30" fillId="0" borderId="0" xfId="0" applyFont="1" applyAlignment="1" applyProtection="1">
      <alignment horizontal="center" vertical="center"/>
      <protection locked="0"/>
    </xf>
    <xf numFmtId="9" fontId="30" fillId="0" borderId="0" xfId="0" applyNumberFormat="1" applyFont="1" applyAlignment="1" applyProtection="1">
      <alignment horizontal="center" vertical="center"/>
      <protection locked="0"/>
    </xf>
    <xf numFmtId="0" fontId="30" fillId="0" borderId="0" xfId="0" applyFont="1" applyProtection="1">
      <protection locked="0"/>
    </xf>
    <xf numFmtId="0" fontId="28" fillId="0" borderId="0" xfId="0" applyFont="1" applyProtection="1">
      <protection locked="0"/>
    </xf>
    <xf numFmtId="0" fontId="30" fillId="0" borderId="6" xfId="0" applyFont="1" applyBorder="1" applyAlignment="1" applyProtection="1">
      <alignment horizontal="center" vertical="center"/>
      <protection locked="0"/>
    </xf>
    <xf numFmtId="164" fontId="30" fillId="0" borderId="6" xfId="0" applyNumberFormat="1" applyFont="1" applyBorder="1" applyAlignment="1" applyProtection="1">
      <alignment horizontal="center" vertical="center"/>
      <protection locked="0"/>
    </xf>
    <xf numFmtId="9" fontId="30" fillId="0" borderId="6" xfId="0" applyNumberFormat="1" applyFont="1" applyBorder="1" applyAlignment="1" applyProtection="1">
      <alignment horizontal="center" vertical="center"/>
      <protection locked="0"/>
    </xf>
    <xf numFmtId="164" fontId="30" fillId="0" borderId="0" xfId="0" applyNumberFormat="1" applyFont="1" applyBorder="1" applyAlignment="1" applyProtection="1">
      <alignment horizontal="center" vertical="center"/>
      <protection locked="0"/>
    </xf>
    <xf numFmtId="9" fontId="30" fillId="0" borderId="0" xfId="0" applyNumberFormat="1" applyFont="1" applyBorder="1" applyAlignment="1" applyProtection="1">
      <alignment horizontal="center" vertical="center"/>
      <protection locked="0"/>
    </xf>
    <xf numFmtId="0" fontId="30" fillId="0" borderId="0" xfId="0" applyFont="1" applyBorder="1" applyAlignment="1" applyProtection="1">
      <alignment horizontal="left"/>
      <protection locked="0"/>
    </xf>
    <xf numFmtId="0" fontId="30" fillId="0" borderId="0" xfId="0" applyFont="1" applyAlignment="1" applyProtection="1">
      <alignment horizontal="left"/>
      <protection locked="0"/>
    </xf>
    <xf numFmtId="0" fontId="26" fillId="0" borderId="0" xfId="0" applyFont="1" applyAlignment="1" applyProtection="1">
      <alignment horizontal="left" vertical="center"/>
      <protection locked="0"/>
    </xf>
    <xf numFmtId="0" fontId="27" fillId="0" borderId="0" xfId="0" applyFont="1" applyAlignment="1" applyProtection="1">
      <alignment horizontal="center" vertical="center"/>
      <protection locked="0"/>
    </xf>
    <xf numFmtId="0" fontId="30" fillId="0" borderId="0" xfId="0" applyFont="1" applyAlignment="1" applyProtection="1">
      <protection locked="0"/>
    </xf>
    <xf numFmtId="0" fontId="30" fillId="16" borderId="12" xfId="0" applyFont="1" applyFill="1" applyBorder="1" applyAlignment="1" applyProtection="1">
      <protection locked="0"/>
    </xf>
    <xf numFmtId="0" fontId="5" fillId="0" borderId="0" xfId="0" applyFont="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0" borderId="45"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64" fontId="30" fillId="0" borderId="0" xfId="0" applyNumberFormat="1" applyFont="1" applyAlignment="1" applyProtection="1">
      <alignment horizontal="center"/>
      <protection locked="0"/>
    </xf>
    <xf numFmtId="164" fontId="30" fillId="0" borderId="6" xfId="0" applyNumberFormat="1" applyFont="1" applyBorder="1" applyAlignment="1" applyProtection="1">
      <alignment horizontal="center"/>
      <protection locked="0"/>
    </xf>
    <xf numFmtId="0" fontId="31" fillId="0" borderId="34" xfId="0" applyFont="1" applyBorder="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30" fillId="0" borderId="0" xfId="0" applyFont="1" applyAlignment="1" applyProtection="1">
      <alignment wrapText="1"/>
      <protection locked="0"/>
    </xf>
    <xf numFmtId="0" fontId="33" fillId="0" borderId="0" xfId="0" applyFont="1" applyAlignment="1" applyProtection="1">
      <alignment horizontal="center" vertical="center" wrapText="1"/>
      <protection locked="0"/>
    </xf>
    <xf numFmtId="0" fontId="30" fillId="0" borderId="6" xfId="0" applyFont="1" applyBorder="1" applyAlignment="1" applyProtection="1">
      <alignment wrapText="1"/>
      <protection locked="0"/>
    </xf>
    <xf numFmtId="0" fontId="31" fillId="0" borderId="6" xfId="0" applyFont="1" applyBorder="1" applyAlignment="1" applyProtection="1">
      <alignment wrapText="1"/>
      <protection locked="0"/>
    </xf>
    <xf numFmtId="0" fontId="33" fillId="0" borderId="6" xfId="0" applyFont="1" applyBorder="1" applyAlignment="1" applyProtection="1">
      <alignment horizontal="center" vertical="center" wrapText="1"/>
      <protection locked="0"/>
    </xf>
    <xf numFmtId="0" fontId="31" fillId="0" borderId="0" xfId="0" applyFont="1" applyProtection="1">
      <protection locked="0"/>
    </xf>
    <xf numFmtId="0" fontId="31" fillId="0" borderId="0" xfId="0" applyFont="1" applyAlignment="1" applyProtection="1">
      <alignment vertical="top" wrapText="1"/>
      <protection locked="0"/>
    </xf>
    <xf numFmtId="0" fontId="31" fillId="0" borderId="0" xfId="0" applyFont="1" applyAlignment="1" applyProtection="1">
      <alignment wrapText="1"/>
      <protection locked="0"/>
    </xf>
    <xf numFmtId="0" fontId="29" fillId="0" borderId="0" xfId="0" applyFont="1" applyProtection="1">
      <protection locked="0"/>
    </xf>
    <xf numFmtId="164" fontId="30" fillId="0" borderId="0" xfId="0" applyNumberFormat="1" applyFont="1" applyAlignment="1" applyProtection="1">
      <alignment horizontal="center" vertical="center"/>
      <protection hidden="1"/>
    </xf>
    <xf numFmtId="164" fontId="30" fillId="0" borderId="6" xfId="0" applyNumberFormat="1" applyFont="1" applyBorder="1" applyAlignment="1" applyProtection="1">
      <alignment horizontal="center" vertical="center"/>
      <protection hidden="1"/>
    </xf>
    <xf numFmtId="164" fontId="30" fillId="0" borderId="0" xfId="0" applyNumberFormat="1" applyFont="1" applyProtection="1">
      <protection hidden="1"/>
    </xf>
    <xf numFmtId="164" fontId="32" fillId="0" borderId="0" xfId="0" applyNumberFormat="1" applyFont="1" applyProtection="1">
      <protection hidden="1"/>
    </xf>
    <xf numFmtId="164" fontId="30" fillId="0" borderId="6" xfId="0" applyNumberFormat="1" applyFont="1" applyBorder="1" applyProtection="1">
      <protection hidden="1"/>
    </xf>
    <xf numFmtId="164" fontId="30" fillId="0" borderId="14" xfId="0" applyNumberFormat="1" applyFont="1" applyBorder="1" applyProtection="1">
      <protection hidden="1"/>
    </xf>
    <xf numFmtId="164" fontId="30" fillId="0" borderId="12" xfId="0" applyNumberFormat="1" applyFont="1" applyBorder="1" applyProtection="1">
      <protection hidden="1"/>
    </xf>
    <xf numFmtId="164" fontId="3" fillId="0" borderId="0" xfId="0" applyNumberFormat="1" applyFont="1" applyBorder="1" applyAlignment="1" applyProtection="1">
      <alignment horizontal="center" vertical="center"/>
      <protection locked="0"/>
    </xf>
    <xf numFmtId="0" fontId="10" fillId="0" borderId="5" xfId="0" applyFont="1" applyBorder="1" applyAlignment="1" applyProtection="1">
      <alignment horizontal="center" vertical="center" wrapText="1"/>
      <protection locked="0"/>
    </xf>
    <xf numFmtId="0" fontId="33" fillId="0" borderId="0" xfId="0" applyFont="1" applyBorder="1" applyAlignment="1" applyProtection="1">
      <alignmen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wrapText="1"/>
      <protection locked="0"/>
    </xf>
    <xf numFmtId="0" fontId="33" fillId="0" borderId="0" xfId="0" applyFont="1" applyBorder="1" applyAlignment="1" applyProtection="1">
      <alignment horizontal="center" vertical="center" wrapText="1"/>
      <protection locked="0"/>
    </xf>
    <xf numFmtId="0" fontId="34" fillId="0" borderId="0" xfId="0" applyFont="1" applyBorder="1" applyAlignment="1" applyProtection="1">
      <alignment vertical="center"/>
      <protection locked="0"/>
    </xf>
    <xf numFmtId="0" fontId="34" fillId="0" borderId="0" xfId="0" applyFont="1" applyBorder="1" applyAlignment="1" applyProtection="1">
      <alignment horizontal="center" vertical="center"/>
      <protection locked="0"/>
    </xf>
    <xf numFmtId="0" fontId="10" fillId="0" borderId="2" xfId="0" applyFont="1" applyBorder="1" applyAlignment="1" applyProtection="1">
      <alignment horizontal="left" vertical="center" wrapText="1"/>
      <protection locked="0"/>
    </xf>
    <xf numFmtId="0" fontId="10" fillId="0" borderId="2" xfId="0" applyFont="1" applyBorder="1" applyAlignment="1" applyProtection="1">
      <alignment vertical="center" wrapText="1"/>
      <protection locked="0"/>
    </xf>
    <xf numFmtId="0" fontId="10" fillId="0" borderId="2" xfId="0" applyFont="1" applyBorder="1" applyAlignment="1" applyProtection="1">
      <alignment horizontal="center"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Border="1" applyAlignment="1" applyProtection="1">
      <alignment vertical="center" wrapText="1"/>
      <protection locked="0"/>
    </xf>
    <xf numFmtId="0" fontId="16" fillId="0" borderId="0" xfId="0" applyFont="1" applyAlignment="1" applyProtection="1">
      <alignment horizontal="left" vertical="center" wrapText="1"/>
      <protection locked="0"/>
    </xf>
    <xf numFmtId="0" fontId="16"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164" fontId="3" fillId="0" borderId="2" xfId="0" applyNumberFormat="1" applyFont="1" applyBorder="1" applyAlignment="1" applyProtection="1">
      <alignment horizontal="center" vertical="center"/>
      <protection hidden="1"/>
    </xf>
    <xf numFmtId="0" fontId="3" fillId="0" borderId="0" xfId="0" applyFont="1" applyAlignment="1">
      <alignment horizontal="left" wrapText="1"/>
    </xf>
    <xf numFmtId="0" fontId="5" fillId="0" borderId="0" xfId="0" applyFont="1" applyAlignment="1" applyProtection="1">
      <alignment horizontal="left" vertical="top" wrapText="1"/>
      <protection locked="0"/>
    </xf>
    <xf numFmtId="0" fontId="3" fillId="0" borderId="0" xfId="0" applyFont="1" applyAlignment="1" applyProtection="1">
      <alignment horizontal="left" wrapText="1"/>
      <protection locked="0"/>
    </xf>
    <xf numFmtId="0" fontId="4" fillId="6" borderId="0" xfId="0" applyFont="1" applyFill="1" applyAlignment="1" applyProtection="1">
      <alignment horizontal="center" vertical="center"/>
      <protection locked="0"/>
    </xf>
    <xf numFmtId="164" fontId="4" fillId="3" borderId="0" xfId="2" applyNumberFormat="1" applyFont="1" applyAlignment="1" applyProtection="1">
      <alignment horizontal="center"/>
      <protection hidden="1"/>
    </xf>
    <xf numFmtId="0" fontId="6" fillId="4" borderId="0" xfId="0" applyFont="1" applyFill="1" applyAlignment="1" applyProtection="1">
      <alignment horizontal="center" vertical="center" wrapText="1"/>
      <protection locked="0"/>
    </xf>
    <xf numFmtId="164" fontId="5" fillId="2" borderId="0" xfId="1" applyNumberFormat="1" applyFont="1" applyAlignment="1" applyProtection="1">
      <alignment horizontal="center"/>
      <protection locked="0"/>
    </xf>
    <xf numFmtId="0" fontId="3" fillId="4" borderId="0" xfId="0" applyFont="1" applyFill="1" applyAlignment="1" applyProtection="1">
      <alignment horizontal="center"/>
      <protection locked="0"/>
    </xf>
    <xf numFmtId="164" fontId="5" fillId="0" borderId="0" xfId="0" applyNumberFormat="1" applyFont="1" applyAlignment="1" applyProtection="1">
      <alignment horizontal="center"/>
      <protection locked="0"/>
    </xf>
    <xf numFmtId="0" fontId="3" fillId="0" borderId="1" xfId="0" applyFont="1" applyBorder="1" applyAlignment="1" applyProtection="1">
      <alignment horizontal="center" wrapText="1"/>
      <protection locked="0"/>
    </xf>
    <xf numFmtId="0" fontId="3" fillId="0" borderId="2" xfId="0" applyFont="1" applyBorder="1" applyAlignment="1" applyProtection="1">
      <alignment horizontal="center" wrapText="1"/>
      <protection locked="0"/>
    </xf>
    <xf numFmtId="0" fontId="5" fillId="0" borderId="3" xfId="0" applyFont="1" applyBorder="1" applyAlignment="1" applyProtection="1">
      <alignment horizontal="center" vertical="center" wrapText="1"/>
      <protection locked="0"/>
    </xf>
    <xf numFmtId="164" fontId="5" fillId="2" borderId="0" xfId="1" applyNumberFormat="1" applyFont="1" applyBorder="1" applyAlignment="1" applyProtection="1">
      <alignment horizontal="center"/>
      <protection locked="0"/>
    </xf>
    <xf numFmtId="0" fontId="5" fillId="0" borderId="5" xfId="0" applyNumberFormat="1" applyFont="1" applyBorder="1" applyAlignment="1" applyProtection="1">
      <alignment horizontal="center" vertical="center" wrapText="1"/>
      <protection locked="0"/>
    </xf>
    <xf numFmtId="164" fontId="3" fillId="2" borderId="5" xfId="1" applyNumberFormat="1"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locked="0"/>
    </xf>
    <xf numFmtId="0" fontId="5" fillId="0" borderId="0" xfId="0" applyNumberFormat="1" applyFont="1" applyAlignment="1" applyProtection="1">
      <alignment horizontal="center" vertical="center" wrapText="1"/>
      <protection locked="0"/>
    </xf>
    <xf numFmtId="164" fontId="3" fillId="2" borderId="0" xfId="1" applyNumberFormat="1" applyFont="1" applyAlignment="1" applyProtection="1">
      <alignment horizontal="center" vertical="center" wrapText="1"/>
      <protection hidden="1"/>
    </xf>
    <xf numFmtId="164" fontId="4" fillId="2" borderId="0" xfId="1" applyNumberFormat="1" applyFont="1" applyAlignment="1" applyProtection="1">
      <alignment horizontal="center"/>
      <protection hidden="1"/>
    </xf>
    <xf numFmtId="0" fontId="4" fillId="0" borderId="0" xfId="0" applyFont="1" applyAlignment="1" applyProtection="1">
      <alignment horizontal="center"/>
      <protection locked="0"/>
    </xf>
    <xf numFmtId="0" fontId="3" fillId="25" borderId="0" xfId="0" applyFont="1" applyFill="1" applyAlignment="1" applyProtection="1">
      <alignment horizontal="center"/>
      <protection locked="0"/>
    </xf>
    <xf numFmtId="0" fontId="10" fillId="0" borderId="0" xfId="0" applyFont="1" applyAlignment="1" applyProtection="1">
      <alignment horizontal="center" vertical="center" wrapText="1"/>
      <protection locked="0"/>
    </xf>
    <xf numFmtId="0" fontId="10" fillId="0" borderId="0" xfId="0" applyFont="1" applyAlignment="1" applyProtection="1">
      <alignment horizontal="center"/>
      <protection locked="0"/>
    </xf>
    <xf numFmtId="164" fontId="10" fillId="9" borderId="0" xfId="3" applyNumberFormat="1" applyFont="1" applyAlignment="1" applyProtection="1">
      <alignment horizontal="center"/>
      <protection locked="0"/>
    </xf>
    <xf numFmtId="164" fontId="10" fillId="9" borderId="0" xfId="3" applyNumberFormat="1" applyFont="1" applyAlignment="1" applyProtection="1">
      <alignment horizontal="center"/>
      <protection hidden="1"/>
    </xf>
    <xf numFmtId="0" fontId="5" fillId="0" borderId="0" xfId="0" applyFont="1" applyAlignment="1" applyProtection="1">
      <alignment horizontal="left"/>
      <protection locked="0"/>
    </xf>
    <xf numFmtId="164" fontId="5" fillId="0" borderId="0" xfId="0" applyNumberFormat="1" applyFont="1" applyBorder="1" applyAlignment="1" applyProtection="1">
      <alignment horizontal="center"/>
      <protection locked="0"/>
    </xf>
    <xf numFmtId="0" fontId="5" fillId="0" borderId="9"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164" fontId="1" fillId="2" borderId="1" xfId="1" applyNumberFormat="1" applyBorder="1" applyAlignment="1" applyProtection="1">
      <alignment horizontal="left" vertical="center"/>
      <protection locked="0"/>
    </xf>
    <xf numFmtId="164" fontId="1" fillId="2" borderId="0" xfId="1" applyNumberFormat="1" applyBorder="1" applyAlignment="1" applyProtection="1">
      <alignment horizontal="left" vertical="center"/>
      <protection locked="0"/>
    </xf>
    <xf numFmtId="0" fontId="5" fillId="0" borderId="0" xfId="0" applyFont="1" applyAlignment="1" applyProtection="1">
      <alignment vertical="center"/>
      <protection locked="0"/>
    </xf>
    <xf numFmtId="0" fontId="5" fillId="0" borderId="0" xfId="0" applyFont="1" applyAlignment="1" applyProtection="1">
      <alignment horizontal="left" wrapText="1"/>
      <protection locked="0"/>
    </xf>
    <xf numFmtId="0" fontId="3" fillId="25" borderId="0" xfId="0" applyFont="1" applyFill="1" applyAlignment="1" applyProtection="1">
      <alignment horizontal="center" vertical="center" wrapText="1"/>
      <protection locked="0"/>
    </xf>
    <xf numFmtId="0" fontId="3" fillId="25" borderId="6" xfId="0" applyFont="1" applyFill="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164" fontId="6" fillId="3" borderId="0" xfId="2" applyNumberFormat="1" applyFont="1" applyBorder="1" applyAlignment="1" applyProtection="1">
      <alignment horizontal="center"/>
      <protection hidden="1"/>
    </xf>
    <xf numFmtId="0" fontId="8" fillId="5" borderId="0" xfId="0" applyFont="1" applyFill="1" applyAlignment="1" applyProtection="1">
      <alignment horizontal="center" vertical="center" wrapText="1"/>
      <protection locked="0"/>
    </xf>
    <xf numFmtId="164" fontId="5" fillId="3" borderId="0" xfId="2" applyNumberFormat="1" applyFont="1" applyBorder="1" applyAlignment="1" applyProtection="1">
      <alignment horizontal="center"/>
      <protection locked="0"/>
    </xf>
    <xf numFmtId="0" fontId="5" fillId="0" borderId="4" xfId="0" applyFont="1" applyBorder="1" applyAlignment="1" applyProtection="1">
      <alignment horizontal="center" vertical="center" wrapText="1"/>
      <protection locked="0"/>
    </xf>
    <xf numFmtId="164" fontId="5" fillId="3" borderId="1" xfId="2" applyNumberFormat="1" applyFont="1" applyBorder="1" applyAlignment="1" applyProtection="1">
      <alignment horizontal="center"/>
      <protection locked="0"/>
    </xf>
    <xf numFmtId="0" fontId="5" fillId="0" borderId="1" xfId="0" applyFont="1" applyBorder="1" applyAlignment="1" applyProtection="1">
      <alignment horizontal="left"/>
      <protection locked="0"/>
    </xf>
    <xf numFmtId="164" fontId="5" fillId="0" borderId="0" xfId="0" applyNumberFormat="1" applyFont="1" applyBorder="1" applyAlignment="1" applyProtection="1">
      <alignment horizontal="left"/>
      <protection locked="0"/>
    </xf>
    <xf numFmtId="0" fontId="5" fillId="0" borderId="4" xfId="0" applyFont="1" applyBorder="1" applyAlignment="1" applyProtection="1">
      <alignment horizontal="center"/>
      <protection locked="0"/>
    </xf>
    <xf numFmtId="0" fontId="14" fillId="0" borderId="0" xfId="0" applyFont="1" applyAlignment="1" applyProtection="1">
      <alignment horizontal="left" vertical="top" wrapText="1"/>
      <protection locked="0"/>
    </xf>
    <xf numFmtId="0" fontId="3" fillId="0" borderId="0" xfId="0" applyFont="1" applyFill="1" applyAlignment="1" applyProtection="1">
      <alignment horizontal="left" wrapText="1"/>
      <protection locked="0"/>
    </xf>
    <xf numFmtId="0" fontId="4" fillId="10" borderId="0" xfId="0" applyFont="1" applyFill="1" applyAlignment="1" applyProtection="1">
      <alignment horizontal="center" vertical="center"/>
      <protection locked="0"/>
    </xf>
    <xf numFmtId="164" fontId="5" fillId="26" borderId="0" xfId="0" applyNumberFormat="1" applyFont="1" applyFill="1" applyBorder="1" applyAlignment="1" applyProtection="1">
      <alignment horizontal="center" vertical="center"/>
      <protection locked="0"/>
    </xf>
    <xf numFmtId="164" fontId="5" fillId="26" borderId="6" xfId="0" applyNumberFormat="1" applyFont="1" applyFill="1" applyBorder="1" applyAlignment="1" applyProtection="1">
      <alignment horizontal="center" vertical="center"/>
      <protection locked="0"/>
    </xf>
    <xf numFmtId="164" fontId="5" fillId="0" borderId="0" xfId="0" applyNumberFormat="1" applyFont="1" applyBorder="1" applyAlignment="1" applyProtection="1">
      <alignment horizontal="center" vertical="center"/>
      <protection locked="0"/>
    </xf>
    <xf numFmtId="0" fontId="13" fillId="26" borderId="3" xfId="0" applyFont="1" applyFill="1" applyBorder="1" applyAlignment="1" applyProtection="1">
      <alignment horizontal="center" vertical="center" wrapText="1"/>
      <protection locked="0"/>
    </xf>
    <xf numFmtId="164" fontId="5" fillId="11" borderId="17" xfId="0" applyNumberFormat="1" applyFont="1" applyFill="1" applyBorder="1" applyAlignment="1" applyProtection="1">
      <alignment horizontal="center"/>
      <protection locked="0"/>
    </xf>
    <xf numFmtId="164" fontId="5" fillId="11" borderId="2" xfId="0" applyNumberFormat="1" applyFont="1" applyFill="1" applyBorder="1" applyAlignment="1" applyProtection="1">
      <alignment horizontal="center"/>
      <protection locked="0"/>
    </xf>
    <xf numFmtId="164" fontId="5" fillId="11" borderId="18" xfId="0" applyNumberFormat="1" applyFont="1" applyFill="1" applyBorder="1" applyAlignment="1" applyProtection="1">
      <alignment horizontal="center"/>
      <protection locked="0"/>
    </xf>
    <xf numFmtId="164" fontId="5" fillId="11" borderId="19" xfId="0" applyNumberFormat="1" applyFont="1" applyFill="1" applyBorder="1" applyAlignment="1" applyProtection="1">
      <alignment horizontal="center"/>
      <protection locked="0"/>
    </xf>
    <xf numFmtId="164" fontId="5" fillId="11" borderId="0" xfId="0" applyNumberFormat="1" applyFont="1" applyFill="1" applyBorder="1" applyAlignment="1" applyProtection="1">
      <alignment horizontal="center"/>
      <protection locked="0"/>
    </xf>
    <xf numFmtId="164" fontId="5" fillId="11" borderId="20" xfId="0" applyNumberFormat="1" applyFont="1" applyFill="1" applyBorder="1" applyAlignment="1" applyProtection="1">
      <alignment horizontal="center"/>
      <protection locked="0"/>
    </xf>
    <xf numFmtId="164" fontId="5" fillId="26" borderId="1"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top" wrapText="1"/>
      <protection locked="0"/>
    </xf>
    <xf numFmtId="0" fontId="3" fillId="0" borderId="0" xfId="0" applyFont="1" applyAlignment="1" applyProtection="1">
      <alignment horizontal="center"/>
      <protection locked="0"/>
    </xf>
    <xf numFmtId="0" fontId="10" fillId="0" borderId="0" xfId="0" applyFont="1" applyAlignment="1" applyProtection="1">
      <alignment horizontal="center" wrapText="1"/>
      <protection locked="0"/>
    </xf>
    <xf numFmtId="164" fontId="3" fillId="12" borderId="0" xfId="0" applyNumberFormat="1" applyFont="1" applyFill="1" applyAlignment="1" applyProtection="1">
      <alignment horizontal="center" vertical="center"/>
      <protection hidden="1"/>
    </xf>
    <xf numFmtId="0" fontId="16" fillId="0" borderId="0" xfId="0" applyFont="1" applyAlignment="1" applyProtection="1">
      <alignment horizontal="center" vertical="center" wrapText="1"/>
      <protection locked="0"/>
    </xf>
    <xf numFmtId="0" fontId="4" fillId="14" borderId="0" xfId="0" applyFont="1" applyFill="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164" fontId="3" fillId="0" borderId="0" xfId="0" applyNumberFormat="1" applyFont="1" applyAlignment="1" applyProtection="1">
      <alignment horizontal="center" vertical="center" wrapText="1"/>
      <protection locked="0"/>
    </xf>
    <xf numFmtId="0" fontId="10" fillId="15" borderId="1" xfId="0" applyFont="1" applyFill="1" applyBorder="1" applyAlignment="1" applyProtection="1">
      <alignment horizontal="center" wrapText="1"/>
      <protection locked="0"/>
    </xf>
    <xf numFmtId="0" fontId="10" fillId="15" borderId="5" xfId="0" applyFont="1" applyFill="1" applyBorder="1" applyAlignment="1" applyProtection="1">
      <alignment horizontal="center" wrapText="1"/>
      <protection locked="0"/>
    </xf>
    <xf numFmtId="0" fontId="3" fillId="0" borderId="0"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14" borderId="0" xfId="0" applyFont="1" applyFill="1" applyAlignment="1" applyProtection="1">
      <alignment horizontal="center"/>
      <protection locked="0"/>
    </xf>
    <xf numFmtId="0" fontId="3" fillId="15" borderId="0" xfId="0" applyFont="1" applyFill="1" applyAlignment="1" applyProtection="1">
      <alignment horizontal="center" vertical="center" wrapText="1"/>
      <protection locked="0"/>
    </xf>
    <xf numFmtId="0" fontId="17" fillId="16" borderId="0" xfId="0" applyFont="1" applyFill="1" applyAlignment="1" applyProtection="1">
      <alignment horizontal="center"/>
      <protection locked="0"/>
    </xf>
    <xf numFmtId="0" fontId="3" fillId="15" borderId="0" xfId="0" applyFont="1" applyFill="1" applyAlignment="1" applyProtection="1">
      <alignment horizontal="center" vertical="center"/>
      <protection locked="0"/>
    </xf>
    <xf numFmtId="0" fontId="3" fillId="0" borderId="0" xfId="0" applyFont="1" applyAlignment="1" applyProtection="1">
      <alignment horizontal="center" wrapText="1"/>
      <protection locked="0"/>
    </xf>
    <xf numFmtId="0" fontId="8" fillId="16" borderId="0" xfId="0" applyFont="1" applyFill="1" applyAlignment="1" applyProtection="1">
      <alignment horizontal="center" wrapText="1"/>
      <protection locked="0"/>
    </xf>
    <xf numFmtId="0" fontId="3" fillId="0" borderId="0" xfId="0" applyFont="1" applyAlignment="1" applyProtection="1">
      <alignment horizontal="left" vertical="center" wrapText="1"/>
      <protection locked="0"/>
    </xf>
    <xf numFmtId="0" fontId="8" fillId="16" borderId="0" xfId="0" applyFont="1" applyFill="1" applyAlignment="1" applyProtection="1">
      <alignment horizontal="center" vertical="top" wrapText="1"/>
      <protection locked="0"/>
    </xf>
    <xf numFmtId="4" fontId="10" fillId="0" borderId="0" xfId="0" applyNumberFormat="1" applyFont="1" applyBorder="1" applyAlignment="1" applyProtection="1">
      <alignment horizontal="left" wrapText="1"/>
      <protection locked="0"/>
    </xf>
    <xf numFmtId="4" fontId="10" fillId="0" borderId="0" xfId="0" applyNumberFormat="1" applyFont="1" applyBorder="1" applyAlignment="1" applyProtection="1">
      <alignment horizontal="left" vertical="top" wrapText="1"/>
      <protection locked="0"/>
    </xf>
    <xf numFmtId="0" fontId="8" fillId="16" borderId="25" xfId="0" applyFont="1" applyFill="1" applyBorder="1" applyAlignment="1" applyProtection="1">
      <alignment horizontal="center" vertical="center" wrapText="1"/>
      <protection locked="0"/>
    </xf>
    <xf numFmtId="10" fontId="18" fillId="13" borderId="47" xfId="4" applyNumberFormat="1" applyFont="1" applyBorder="1" applyAlignment="1" applyProtection="1">
      <alignment horizontal="center" vertical="center" wrapText="1"/>
      <protection locked="0"/>
    </xf>
    <xf numFmtId="10" fontId="18" fillId="13" borderId="48" xfId="4" applyNumberFormat="1" applyFont="1" applyBorder="1" applyAlignment="1" applyProtection="1">
      <alignment horizontal="center" vertical="center" wrapText="1"/>
      <protection locked="0"/>
    </xf>
    <xf numFmtId="10" fontId="18" fillId="13" borderId="49" xfId="4" applyNumberFormat="1" applyFont="1" applyBorder="1" applyAlignment="1" applyProtection="1">
      <alignment horizontal="center" vertical="center" wrapText="1"/>
      <protection locked="0"/>
    </xf>
    <xf numFmtId="10" fontId="18" fillId="13" borderId="50" xfId="4" applyNumberFormat="1" applyFont="1" applyBorder="1" applyAlignment="1" applyProtection="1">
      <alignment horizontal="center" vertical="center" wrapText="1"/>
      <protection locked="0"/>
    </xf>
    <xf numFmtId="0" fontId="4" fillId="17" borderId="0" xfId="0" applyFont="1" applyFill="1" applyBorder="1" applyAlignment="1" applyProtection="1">
      <alignment horizontal="center"/>
      <protection locked="0"/>
    </xf>
    <xf numFmtId="0" fontId="3" fillId="17" borderId="0" xfId="0" applyFont="1" applyFill="1" applyBorder="1" applyAlignment="1" applyProtection="1">
      <alignment horizontal="center"/>
      <protection locked="0"/>
    </xf>
    <xf numFmtId="0" fontId="10" fillId="0" borderId="0" xfId="0" applyFont="1" applyBorder="1" applyAlignment="1" applyProtection="1">
      <alignment horizontal="left" wrapText="1"/>
      <protection locked="0"/>
    </xf>
    <xf numFmtId="0" fontId="8" fillId="16" borderId="19" xfId="0" applyFont="1" applyFill="1" applyBorder="1" applyAlignment="1" applyProtection="1">
      <alignment horizontal="center"/>
      <protection locked="0"/>
    </xf>
    <xf numFmtId="0" fontId="8" fillId="16" borderId="0" xfId="0" applyFont="1" applyFill="1" applyBorder="1" applyAlignment="1" applyProtection="1">
      <alignment horizontal="center"/>
      <protection locked="0"/>
    </xf>
    <xf numFmtId="0" fontId="8" fillId="16" borderId="20" xfId="0" applyFont="1" applyFill="1" applyBorder="1" applyAlignment="1" applyProtection="1">
      <alignment horizontal="center"/>
      <protection locked="0"/>
    </xf>
    <xf numFmtId="0" fontId="3" fillId="17" borderId="0" xfId="0" applyFont="1" applyFill="1" applyAlignment="1" applyProtection="1">
      <alignment horizontal="center"/>
      <protection locked="0"/>
    </xf>
    <xf numFmtId="0" fontId="3" fillId="18" borderId="0" xfId="0" applyFont="1" applyFill="1" applyAlignment="1" applyProtection="1">
      <alignment horizontal="left" wrapText="1"/>
      <protection locked="0"/>
    </xf>
    <xf numFmtId="0" fontId="8" fillId="16" borderId="15" xfId="0" applyFont="1" applyFill="1" applyBorder="1" applyAlignment="1" applyProtection="1">
      <alignment horizontal="center" vertical="center"/>
      <protection locked="0"/>
    </xf>
    <xf numFmtId="0" fontId="8" fillId="16" borderId="3" xfId="0" applyFont="1" applyFill="1" applyBorder="1" applyAlignment="1" applyProtection="1">
      <alignment horizontal="center" vertical="center"/>
      <protection locked="0"/>
    </xf>
    <xf numFmtId="0" fontId="8" fillId="16" borderId="16" xfId="0" applyFont="1" applyFill="1" applyBorder="1" applyAlignment="1" applyProtection="1">
      <alignment horizontal="center" vertical="center"/>
      <protection locked="0"/>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6" fillId="0" borderId="0" xfId="0" applyFont="1" applyBorder="1" applyAlignment="1" applyProtection="1">
      <alignment horizontal="center" vertical="center" wrapText="1"/>
      <protection locked="0"/>
    </xf>
    <xf numFmtId="0" fontId="8" fillId="16" borderId="34" xfId="0" applyFont="1" applyFill="1" applyBorder="1" applyAlignment="1" applyProtection="1">
      <alignment horizontal="center"/>
      <protection locked="0"/>
    </xf>
    <xf numFmtId="0" fontId="3" fillId="0" borderId="6" xfId="0" applyFont="1" applyBorder="1" applyAlignment="1" applyProtection="1">
      <alignment horizontal="center"/>
      <protection locked="0"/>
    </xf>
    <xf numFmtId="164" fontId="3" fillId="0" borderId="6" xfId="0" applyNumberFormat="1" applyFont="1" applyBorder="1" applyAlignment="1" applyProtection="1">
      <alignment horizontal="center"/>
      <protection locked="0"/>
    </xf>
    <xf numFmtId="0" fontId="20" fillId="13" borderId="30" xfId="5" applyFont="1" applyBorder="1" applyAlignment="1" applyProtection="1">
      <alignment horizontal="center" vertical="center" wrapText="1"/>
      <protection locked="0"/>
    </xf>
    <xf numFmtId="0" fontId="20" fillId="13" borderId="31" xfId="5" applyFont="1" applyBorder="1" applyAlignment="1" applyProtection="1">
      <alignment horizontal="center" vertical="center" wrapText="1"/>
      <protection locked="0"/>
    </xf>
    <xf numFmtId="164" fontId="3" fillId="0" borderId="0" xfId="0" applyNumberFormat="1" applyFont="1" applyAlignment="1" applyProtection="1">
      <alignment horizontal="center"/>
      <protection locked="0"/>
    </xf>
    <xf numFmtId="0" fontId="8" fillId="16" borderId="0" xfId="0" applyFont="1" applyFill="1" applyBorder="1" applyAlignment="1" applyProtection="1">
      <alignment horizontal="center" vertical="center" wrapText="1"/>
      <protection locked="0"/>
    </xf>
    <xf numFmtId="0" fontId="25" fillId="0" borderId="0" xfId="6" applyFont="1" applyAlignment="1" applyProtection="1">
      <alignment horizontal="left" wrapText="1"/>
      <protection locked="0"/>
    </xf>
    <xf numFmtId="0" fontId="4" fillId="0" borderId="27" xfId="0" applyFont="1" applyBorder="1" applyAlignment="1" applyProtection="1">
      <alignment horizontal="center" vertical="center" textRotation="90" wrapText="1"/>
      <protection locked="0"/>
    </xf>
    <xf numFmtId="0" fontId="4" fillId="0" borderId="28" xfId="0" applyFont="1" applyBorder="1" applyAlignment="1" applyProtection="1">
      <alignment horizontal="center" vertical="center" textRotation="90" wrapText="1"/>
      <protection locked="0"/>
    </xf>
    <xf numFmtId="0" fontId="4" fillId="0" borderId="29" xfId="0" applyFont="1" applyBorder="1" applyAlignment="1" applyProtection="1">
      <alignment horizontal="center" vertical="center" textRotation="90" wrapText="1"/>
      <protection locked="0"/>
    </xf>
    <xf numFmtId="0" fontId="20" fillId="13" borderId="36" xfId="5" applyFont="1" applyBorder="1" applyAlignment="1" applyProtection="1">
      <alignment horizontal="center" vertical="center" wrapText="1"/>
      <protection locked="0"/>
    </xf>
    <xf numFmtId="0" fontId="20" fillId="13" borderId="37" xfId="5"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5" fillId="0" borderId="0" xfId="6" applyFont="1" applyAlignment="1" applyProtection="1">
      <alignment horizontal="left" vertical="center" wrapText="1"/>
      <protection locked="0"/>
    </xf>
    <xf numFmtId="0" fontId="5" fillId="0" borderId="41" xfId="0" applyFont="1" applyBorder="1" applyAlignment="1" applyProtection="1">
      <alignment horizontal="center" vertical="top" wrapText="1"/>
      <protection locked="0"/>
    </xf>
    <xf numFmtId="0" fontId="5" fillId="0" borderId="42" xfId="0" applyFont="1" applyBorder="1" applyAlignment="1" applyProtection="1">
      <alignment horizontal="center" vertical="top" wrapText="1"/>
      <protection locked="0"/>
    </xf>
    <xf numFmtId="0" fontId="5" fillId="0" borderId="43" xfId="0" applyFont="1" applyBorder="1" applyAlignment="1" applyProtection="1">
      <alignment horizontal="center" vertical="top" wrapText="1"/>
      <protection locked="0"/>
    </xf>
    <xf numFmtId="0" fontId="5" fillId="0" borderId="41" xfId="0"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21" fillId="0" borderId="0" xfId="0" applyFont="1" applyAlignment="1" applyProtection="1">
      <alignment horizontal="center" wrapText="1"/>
      <protection locked="0"/>
    </xf>
    <xf numFmtId="0" fontId="21" fillId="0" borderId="33" xfId="0" applyFont="1" applyBorder="1" applyAlignment="1" applyProtection="1">
      <alignment horizontal="center" wrapText="1"/>
      <protection locked="0"/>
    </xf>
    <xf numFmtId="0" fontId="8" fillId="16" borderId="34" xfId="0" applyFont="1" applyFill="1" applyBorder="1" applyAlignment="1" applyProtection="1">
      <alignment horizontal="center" vertical="center" wrapText="1"/>
      <protection locked="0"/>
    </xf>
    <xf numFmtId="0" fontId="8" fillId="16" borderId="34" xfId="0" applyFont="1" applyFill="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5" fillId="0" borderId="42" xfId="0" applyFont="1" applyBorder="1" applyAlignment="1" applyProtection="1">
      <alignment horizontal="center" wrapText="1"/>
      <protection locked="0"/>
    </xf>
    <xf numFmtId="0" fontId="5" fillId="0" borderId="43" xfId="0" applyFont="1" applyBorder="1" applyAlignment="1" applyProtection="1">
      <alignment horizontal="center" wrapText="1"/>
      <protection locked="0"/>
    </xf>
    <xf numFmtId="0" fontId="5" fillId="0" borderId="4" xfId="0" applyFont="1" applyBorder="1" applyAlignment="1" applyProtection="1">
      <alignment horizontal="center" wrapText="1"/>
      <protection locked="0"/>
    </xf>
    <xf numFmtId="0" fontId="20" fillId="13" borderId="39" xfId="5" applyFont="1" applyBorder="1" applyAlignment="1" applyProtection="1">
      <alignment horizontal="center" vertical="center" wrapText="1"/>
      <protection locked="0"/>
    </xf>
    <xf numFmtId="0" fontId="20" fillId="13" borderId="40" xfId="5" applyFont="1" applyBorder="1" applyAlignment="1" applyProtection="1">
      <alignment horizontal="center" vertical="center" wrapText="1"/>
      <protection locked="0"/>
    </xf>
    <xf numFmtId="0" fontId="21" fillId="0" borderId="33" xfId="0" applyFont="1" applyBorder="1" applyAlignment="1" applyProtection="1">
      <alignment horizontal="center" vertical="center" wrapText="1"/>
      <protection locked="0"/>
    </xf>
    <xf numFmtId="0" fontId="5" fillId="20" borderId="0" xfId="0" applyFont="1" applyFill="1" applyAlignment="1" applyProtection="1">
      <alignment horizontal="center"/>
      <protection locked="0"/>
    </xf>
    <xf numFmtId="0" fontId="8" fillId="16" borderId="34" xfId="0" applyFont="1" applyFill="1" applyBorder="1" applyAlignment="1" applyProtection="1">
      <alignment horizontal="center" vertical="center"/>
      <protection locked="0"/>
    </xf>
    <xf numFmtId="164" fontId="3" fillId="0" borderId="0" xfId="0" applyNumberFormat="1" applyFont="1" applyBorder="1" applyAlignment="1" applyProtection="1">
      <alignment horizontal="center"/>
      <protection locked="0"/>
    </xf>
    <xf numFmtId="164" fontId="3" fillId="0" borderId="32" xfId="0" applyNumberFormat="1" applyFont="1" applyBorder="1" applyAlignment="1" applyProtection="1">
      <alignment horizontal="center"/>
      <protection locked="0"/>
    </xf>
    <xf numFmtId="0" fontId="25" fillId="0" borderId="0" xfId="6" applyFont="1" applyAlignment="1" applyProtection="1">
      <alignment horizontal="center" vertical="center" wrapText="1"/>
      <protection locked="0"/>
    </xf>
    <xf numFmtId="0" fontId="30" fillId="23" borderId="1" xfId="0" applyFont="1" applyFill="1" applyBorder="1" applyAlignment="1" applyProtection="1">
      <alignment horizontal="center" vertical="top" wrapText="1"/>
      <protection locked="0"/>
    </xf>
    <xf numFmtId="0" fontId="30" fillId="23" borderId="0" xfId="0" applyFont="1" applyFill="1" applyBorder="1" applyAlignment="1" applyProtection="1">
      <alignment horizontal="center" vertical="top" wrapText="1"/>
      <protection locked="0"/>
    </xf>
    <xf numFmtId="0" fontId="32" fillId="16" borderId="0" xfId="0" applyFont="1" applyFill="1" applyAlignment="1" applyProtection="1">
      <alignment horizontal="center"/>
      <protection locked="0"/>
    </xf>
    <xf numFmtId="0" fontId="32" fillId="22" borderId="0" xfId="0" applyFont="1" applyFill="1" applyAlignment="1" applyProtection="1">
      <alignment horizontal="center"/>
      <protection locked="0"/>
    </xf>
    <xf numFmtId="0" fontId="31" fillId="0" borderId="0" xfId="0" applyFont="1" applyAlignment="1" applyProtection="1">
      <alignment horizontal="left" wrapText="1"/>
      <protection locked="0"/>
    </xf>
    <xf numFmtId="0" fontId="31" fillId="0" borderId="0" xfId="0" applyFont="1" applyAlignment="1" applyProtection="1">
      <alignment horizontal="left" vertical="top" wrapText="1"/>
      <protection locked="0"/>
    </xf>
    <xf numFmtId="0" fontId="31" fillId="0" borderId="0" xfId="0" applyFont="1" applyAlignment="1" applyProtection="1">
      <alignment horizontal="left"/>
      <protection locked="0"/>
    </xf>
    <xf numFmtId="0" fontId="32" fillId="21" borderId="1" xfId="0" applyFont="1" applyFill="1" applyBorder="1" applyAlignment="1" applyProtection="1">
      <alignment horizontal="center" vertical="center" wrapText="1"/>
      <protection locked="0"/>
    </xf>
    <xf numFmtId="0" fontId="32" fillId="21" borderId="5" xfId="0" applyFont="1" applyFill="1" applyBorder="1" applyAlignment="1" applyProtection="1">
      <alignment horizontal="center" vertical="center" wrapText="1"/>
      <protection locked="0"/>
    </xf>
    <xf numFmtId="0" fontId="32" fillId="21" borderId="6" xfId="0" applyFont="1" applyFill="1" applyBorder="1" applyAlignment="1" applyProtection="1">
      <alignment horizontal="center" vertical="center" wrapText="1"/>
      <protection locked="0"/>
    </xf>
    <xf numFmtId="0" fontId="30" fillId="16" borderId="11" xfId="0" applyFont="1" applyFill="1" applyBorder="1" applyAlignment="1" applyProtection="1">
      <alignment horizontal="center"/>
      <protection locked="0"/>
    </xf>
    <xf numFmtId="0" fontId="30" fillId="16" borderId="6" xfId="0" applyFont="1" applyFill="1" applyBorder="1" applyAlignment="1" applyProtection="1">
      <alignment horizontal="center"/>
      <protection locked="0"/>
    </xf>
    <xf numFmtId="0" fontId="31" fillId="0" borderId="46"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164" fontId="30" fillId="0" borderId="13" xfId="0" applyNumberFormat="1" applyFont="1" applyBorder="1" applyAlignment="1" applyProtection="1">
      <alignment horizontal="center"/>
      <protection locked="0"/>
    </xf>
    <xf numFmtId="164" fontId="30" fillId="0" borderId="0" xfId="0" applyNumberFormat="1" applyFont="1" applyAlignment="1" applyProtection="1">
      <alignment horizontal="center"/>
      <protection locked="0"/>
    </xf>
    <xf numFmtId="164" fontId="30" fillId="0" borderId="11" xfId="0" applyNumberFormat="1" applyFont="1" applyBorder="1" applyAlignment="1" applyProtection="1">
      <alignment horizontal="center"/>
      <protection locked="0"/>
    </xf>
    <xf numFmtId="164" fontId="30" fillId="0" borderId="6" xfId="0" applyNumberFormat="1" applyFont="1" applyBorder="1" applyAlignment="1" applyProtection="1">
      <alignment horizontal="center"/>
      <protection locked="0"/>
    </xf>
    <xf numFmtId="164" fontId="30" fillId="0" borderId="44" xfId="0" applyNumberFormat="1" applyFont="1" applyBorder="1" applyAlignment="1" applyProtection="1">
      <alignment horizontal="center" vertical="center"/>
      <protection locked="0"/>
    </xf>
    <xf numFmtId="164" fontId="30" fillId="0" borderId="0" xfId="0" applyNumberFormat="1" applyFont="1" applyBorder="1" applyAlignment="1" applyProtection="1">
      <alignment horizontal="center" vertical="center"/>
      <protection locked="0"/>
    </xf>
    <xf numFmtId="164" fontId="30" fillId="0" borderId="6" xfId="0" applyNumberFormat="1" applyFont="1" applyBorder="1" applyAlignment="1" applyProtection="1">
      <alignment horizontal="center" vertical="center"/>
      <protection locked="0"/>
    </xf>
    <xf numFmtId="0" fontId="33" fillId="0" borderId="6" xfId="0" applyFont="1" applyBorder="1" applyAlignment="1" applyProtection="1">
      <alignment horizontal="center" vertical="center" wrapText="1"/>
      <protection locked="0"/>
    </xf>
    <xf numFmtId="0" fontId="30" fillId="0" borderId="0" xfId="0" applyFont="1" applyAlignment="1" applyProtection="1">
      <alignment horizontal="left"/>
      <protection locked="0"/>
    </xf>
    <xf numFmtId="0" fontId="30" fillId="0" borderId="0" xfId="0" applyFont="1" applyBorder="1" applyAlignment="1" applyProtection="1">
      <alignment horizontal="left" vertical="center" wrapText="1"/>
      <protection locked="0"/>
    </xf>
    <xf numFmtId="0" fontId="30" fillId="0" borderId="0" xfId="0" applyFont="1" applyBorder="1" applyAlignment="1" applyProtection="1">
      <alignment horizontal="left" wrapText="1"/>
      <protection locked="0"/>
    </xf>
    <xf numFmtId="164" fontId="3" fillId="0" borderId="44" xfId="0" applyNumberFormat="1" applyFont="1" applyBorder="1" applyAlignment="1" applyProtection="1">
      <alignment horizontal="center" vertical="center"/>
      <protection locked="0"/>
    </xf>
    <xf numFmtId="164" fontId="3" fillId="0" borderId="0" xfId="0" applyNumberFormat="1" applyFont="1" applyAlignment="1" applyProtection="1">
      <alignment horizontal="center" vertical="center"/>
      <protection locked="0"/>
    </xf>
    <xf numFmtId="164" fontId="30" fillId="0" borderId="0" xfId="0" applyNumberFormat="1" applyFont="1" applyAlignment="1" applyProtection="1">
      <alignment horizontal="center" vertical="center"/>
      <protection locked="0"/>
    </xf>
    <xf numFmtId="0" fontId="33" fillId="0" borderId="0" xfId="0" applyFont="1" applyAlignment="1" applyProtection="1">
      <alignment horizontal="center" vertical="center" wrapText="1"/>
      <protection locked="0"/>
    </xf>
    <xf numFmtId="0" fontId="33" fillId="0" borderId="44" xfId="0" applyFont="1" applyBorder="1" applyAlignment="1" applyProtection="1">
      <alignment horizontal="center" vertical="center" wrapText="1"/>
      <protection locked="0"/>
    </xf>
    <xf numFmtId="0" fontId="4" fillId="21" borderId="0" xfId="0" applyFont="1" applyFill="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10" fillId="0" borderId="34" xfId="0" applyFont="1" applyBorder="1" applyAlignment="1" applyProtection="1">
      <alignment horizontal="center" vertical="center" wrapText="1"/>
      <protection locked="0"/>
    </xf>
    <xf numFmtId="0" fontId="5" fillId="0" borderId="0" xfId="0" applyFont="1" applyAlignment="1">
      <alignment horizontal="left" wrapText="1"/>
    </xf>
    <xf numFmtId="0" fontId="5" fillId="0" borderId="0" xfId="0" applyFont="1" applyAlignment="1">
      <alignment horizontal="left" vertical="center" wrapText="1"/>
    </xf>
    <xf numFmtId="0" fontId="3" fillId="0" borderId="0" xfId="0" applyFont="1" applyAlignment="1">
      <alignment horizontal="left" vertical="center" wrapText="1"/>
    </xf>
    <xf numFmtId="0" fontId="4" fillId="24" borderId="0" xfId="0" applyFont="1" applyFill="1" applyAlignment="1">
      <alignment horizontal="center"/>
    </xf>
    <xf numFmtId="0" fontId="5" fillId="0" borderId="0" xfId="0" applyFont="1" applyAlignment="1">
      <alignment horizontal="left" vertical="top" wrapText="1"/>
    </xf>
    <xf numFmtId="0" fontId="3" fillId="20" borderId="1" xfId="0" applyFont="1" applyFill="1" applyBorder="1" applyAlignment="1">
      <alignment horizontal="center"/>
    </xf>
    <xf numFmtId="0" fontId="5" fillId="0" borderId="5"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0" xfId="0" applyFont="1" applyAlignment="1">
      <alignment horizontal="center" vertical="center" wrapText="1"/>
    </xf>
    <xf numFmtId="0" fontId="16" fillId="0" borderId="6" xfId="0" applyFont="1" applyBorder="1" applyAlignment="1">
      <alignment horizontal="center" vertical="center" wrapText="1"/>
    </xf>
    <xf numFmtId="0" fontId="3" fillId="4" borderId="1" xfId="0" applyFont="1" applyFill="1" applyBorder="1" applyAlignment="1">
      <alignment horizontal="left" wrapText="1"/>
    </xf>
    <xf numFmtId="0" fontId="3" fillId="4" borderId="0" xfId="0" applyFont="1" applyFill="1" applyBorder="1" applyAlignment="1">
      <alignment horizontal="left" wrapText="1"/>
    </xf>
    <xf numFmtId="0" fontId="3" fillId="4" borderId="6" xfId="0" applyFont="1" applyFill="1" applyBorder="1" applyAlignment="1">
      <alignment horizontal="left" wrapText="1"/>
    </xf>
    <xf numFmtId="0" fontId="3" fillId="0" borderId="0" xfId="0" applyFont="1" applyAlignment="1">
      <alignment horizontal="left" vertical="top" wrapText="1"/>
    </xf>
    <xf numFmtId="0" fontId="3" fillId="4" borderId="0" xfId="0" applyFont="1" applyFill="1" applyAlignment="1">
      <alignment horizontal="left" wrapText="1"/>
    </xf>
    <xf numFmtId="0" fontId="3" fillId="20" borderId="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3" fillId="4" borderId="1" xfId="0" applyFont="1" applyFill="1" applyBorder="1" applyAlignment="1" applyProtection="1">
      <alignment horizontal="center" wrapText="1"/>
      <protection locked="0"/>
    </xf>
    <xf numFmtId="0" fontId="10" fillId="0" borderId="0" xfId="0" applyFont="1" applyBorder="1" applyAlignment="1" applyProtection="1">
      <alignment horizontal="center" vertical="center" wrapText="1"/>
      <protection locked="0"/>
    </xf>
    <xf numFmtId="0" fontId="4" fillId="8" borderId="0" xfId="0" applyFont="1" applyFill="1" applyAlignment="1" applyProtection="1">
      <alignment horizontal="center" vertical="center"/>
      <protection locked="0"/>
    </xf>
    <xf numFmtId="0" fontId="5" fillId="4" borderId="0" xfId="0" applyFont="1" applyFill="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10" fillId="0" borderId="0" xfId="0" applyFont="1" applyBorder="1" applyAlignment="1" applyProtection="1">
      <alignment horizontal="center" vertical="center"/>
      <protection locked="0"/>
    </xf>
    <xf numFmtId="0" fontId="10" fillId="0" borderId="0" xfId="0" applyFont="1" applyBorder="1" applyAlignment="1" applyProtection="1">
      <alignment horizontal="center" vertical="top" wrapText="1"/>
      <protection locked="0"/>
    </xf>
    <xf numFmtId="0" fontId="5" fillId="4" borderId="1"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0" fontId="4" fillId="8" borderId="0" xfId="0" applyFont="1" applyFill="1" applyAlignment="1" applyProtection="1">
      <alignment horizontal="center"/>
      <protection locked="0"/>
    </xf>
    <xf numFmtId="0" fontId="3" fillId="0" borderId="2" xfId="0" applyFont="1" applyBorder="1" applyAlignment="1" applyProtection="1">
      <alignment horizontal="center" vertical="center"/>
      <protection locked="0"/>
    </xf>
    <xf numFmtId="0" fontId="10" fillId="0" borderId="44" xfId="0" applyFont="1" applyBorder="1" applyAlignment="1" applyProtection="1">
      <alignment horizontal="center" vertical="center" wrapText="1"/>
      <protection locked="0"/>
    </xf>
    <xf numFmtId="0" fontId="34" fillId="0" borderId="0" xfId="0" applyFont="1" applyBorder="1" applyAlignment="1" applyProtection="1">
      <alignment horizontal="center" wrapText="1"/>
      <protection locked="0"/>
    </xf>
    <xf numFmtId="0" fontId="34" fillId="0" borderId="0" xfId="0" applyFont="1" applyBorder="1" applyAlignment="1" applyProtection="1">
      <alignment horizontal="center" vertical="center" wrapText="1"/>
      <protection locked="0"/>
    </xf>
    <xf numFmtId="0" fontId="3" fillId="4" borderId="1" xfId="0" applyFont="1" applyFill="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5" fillId="0" borderId="2" xfId="0" applyFont="1" applyBorder="1" applyAlignment="1" applyProtection="1">
      <alignment horizontal="center" vertical="center" wrapText="1"/>
      <protection locked="0"/>
    </xf>
    <xf numFmtId="0" fontId="4" fillId="8" borderId="0" xfId="0" applyFont="1" applyFill="1" applyAlignment="1" applyProtection="1">
      <alignment horizontal="center" wrapText="1"/>
      <protection locked="0"/>
    </xf>
    <xf numFmtId="0" fontId="35" fillId="0" borderId="0" xfId="0" applyFont="1" applyAlignment="1">
      <alignment horizontal="center" wrapText="1"/>
    </xf>
  </cellXfs>
  <cellStyles count="7">
    <cellStyle name="40% - Énfasis3" xfId="1" builtinId="39"/>
    <cellStyle name="60% - Énfasis1" xfId="3" builtinId="32"/>
    <cellStyle name="60% - Énfasis3" xfId="2" builtinId="40"/>
    <cellStyle name="Cálculo" xfId="5" builtinId="22"/>
    <cellStyle name="Hipervínculo" xfId="6" builtinId="8"/>
    <cellStyle name="Normal" xfId="0" builtinId="0"/>
    <cellStyle name="Salida" xfId="4" builtinId="21"/>
  </cellStyles>
  <dxfs count="171">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D97AF"/>
      <color rgb="FF0071B9"/>
      <color rgb="FFB9C7D4"/>
      <color rgb="FF6E8BA6"/>
      <color rgb="FFCFCED0"/>
      <color rgb="FFFBD1D5"/>
      <color rgb="FFF68A94"/>
      <color rgb="FFED1C2E"/>
      <color rgb="FF414042"/>
      <color rgb="FF9041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Opciones de seguros'!A1"/><Relationship Id="rId3" Type="http://schemas.openxmlformats.org/officeDocument/2006/relationships/hyperlink" Target="#'Nuevo miembro'!A1"/><Relationship Id="rId7" Type="http://schemas.openxmlformats.org/officeDocument/2006/relationships/hyperlink" Target="#'Opciones de cr&#233;dito'!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Selecci&#243;n de vivienda'!A1"/><Relationship Id="rId11" Type="http://schemas.openxmlformats.org/officeDocument/2006/relationships/hyperlink" Target="#'Preparaci&#243;n para la vejez'!A1"/><Relationship Id="rId5" Type="http://schemas.openxmlformats.org/officeDocument/2006/relationships/hyperlink" Target="#'Preparaci&#243;n para el matrimonio'!A1"/><Relationship Id="rId10" Type="http://schemas.openxmlformats.org/officeDocument/2006/relationships/hyperlink" Target="#'Opciones de tarjetas'!A1"/><Relationship Id="rId4" Type="http://schemas.openxmlformats.org/officeDocument/2006/relationships/hyperlink" Target="#'Ingreso a un Centro Educativo'!A1"/><Relationship Id="rId9" Type="http://schemas.openxmlformats.org/officeDocument/2006/relationships/hyperlink" Target="#'Opciones de veh&#237;culo'!A1"/></Relationships>
</file>

<file path=xl/drawings/_rels/drawing10.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hyperlink" Target="#Inicio!A1"/><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7.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4.jpe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2.jpeg"/><Relationship Id="rId7" Type="http://schemas.openxmlformats.org/officeDocument/2006/relationships/image" Target="../media/image16.jpeg"/><Relationship Id="rId2" Type="http://schemas.openxmlformats.org/officeDocument/2006/relationships/hyperlink" Target="#Inicio!A1"/><Relationship Id="rId1" Type="http://schemas.openxmlformats.org/officeDocument/2006/relationships/image" Target="../media/image11.jpe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4.jpe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4.jpe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0</xdr:row>
      <xdr:rowOff>0</xdr:rowOff>
    </xdr:from>
    <xdr:to>
      <xdr:col>13</xdr:col>
      <xdr:colOff>450056</xdr:colOff>
      <xdr:row>6</xdr:row>
      <xdr:rowOff>131497</xdr:rowOff>
    </xdr:to>
    <xdr:sp macro="" textlink="">
      <xdr:nvSpPr>
        <xdr:cNvPr id="2" name="Rectangle 1" descr="Sample Monthly Budget accessible template">
          <a:extLst>
            <a:ext uri="{FF2B5EF4-FFF2-40B4-BE49-F238E27FC236}">
              <a16:creationId xmlns:a16="http://schemas.microsoft.com/office/drawing/2014/main" id="{175A0AE2-BC29-4409-A296-7C5D605644F3}"/>
            </a:ext>
          </a:extLst>
        </xdr:cNvPr>
        <xdr:cNvSpPr/>
      </xdr:nvSpPr>
      <xdr:spPr>
        <a:xfrm>
          <a:off x="542925" y="0"/>
          <a:ext cx="7831931" cy="1388797"/>
        </a:xfrm>
        <a:prstGeom prst="rect">
          <a:avLst/>
        </a:prstGeom>
        <a:solidFill>
          <a:srgbClr val="B9C7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US" sz="4000">
              <a:solidFill>
                <a:sysClr val="windowText" lastClr="000000"/>
              </a:solidFill>
              <a:latin typeface="Century Gothic" panose="020B0502020202020204" pitchFamily="34" charset="0"/>
            </a:rPr>
            <a:t>Herramientas</a:t>
          </a:r>
          <a:r>
            <a:rPr lang="en-US" sz="4000" baseline="0">
              <a:solidFill>
                <a:sysClr val="windowText" lastClr="000000"/>
              </a:solidFill>
              <a:latin typeface="Century Gothic" panose="020B0502020202020204" pitchFamily="34" charset="0"/>
            </a:rPr>
            <a:t> financieras para diferentes etapas de la vida</a:t>
          </a:r>
          <a:endParaRPr lang="en-US" sz="4000">
            <a:solidFill>
              <a:sysClr val="windowText" lastClr="000000"/>
            </a:solidFill>
            <a:latin typeface="Century Gothic" panose="020B0502020202020204" pitchFamily="34" charset="0"/>
          </a:endParaRPr>
        </a:p>
      </xdr:txBody>
    </xdr:sp>
    <xdr:clientData/>
  </xdr:twoCellAnchor>
  <xdr:twoCellAnchor editAs="oneCell">
    <xdr:from>
      <xdr:col>13</xdr:col>
      <xdr:colOff>428624</xdr:colOff>
      <xdr:row>0</xdr:row>
      <xdr:rowOff>0</xdr:rowOff>
    </xdr:from>
    <xdr:to>
      <xdr:col>17</xdr:col>
      <xdr:colOff>514349</xdr:colOff>
      <xdr:row>6</xdr:row>
      <xdr:rowOff>161924</xdr:rowOff>
    </xdr:to>
    <xdr:pic>
      <xdr:nvPicPr>
        <xdr:cNvPr id="4" name="Picture 3" descr="resumen libros superacion personal">
          <a:extLst>
            <a:ext uri="{FF2B5EF4-FFF2-40B4-BE49-F238E27FC236}">
              <a16:creationId xmlns:a16="http://schemas.microsoft.com/office/drawing/2014/main" id="{929857D2-EC00-4B90-AEE3-4DA5DCAFAD76}"/>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642" b="5249"/>
        <a:stretch/>
      </xdr:blipFill>
      <xdr:spPr bwMode="auto">
        <a:xfrm>
          <a:off x="8353424" y="0"/>
          <a:ext cx="2524125" cy="141922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276225</xdr:colOff>
      <xdr:row>6</xdr:row>
      <xdr:rowOff>190500</xdr:rowOff>
    </xdr:from>
    <xdr:to>
      <xdr:col>12</xdr:col>
      <xdr:colOff>139170</xdr:colOff>
      <xdr:row>12</xdr:row>
      <xdr:rowOff>50271</xdr:rowOff>
    </xdr:to>
    <xdr:pic>
      <xdr:nvPicPr>
        <xdr:cNvPr id="5" name="Picture 4">
          <a:extLst>
            <a:ext uri="{FF2B5EF4-FFF2-40B4-BE49-F238E27FC236}">
              <a16:creationId xmlns:a16="http://schemas.microsoft.com/office/drawing/2014/main" id="{7021817B-7A3B-48D9-B54B-E7A25185451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653" b="67728"/>
        <a:stretch/>
      </xdr:blipFill>
      <xdr:spPr bwMode="auto">
        <a:xfrm>
          <a:off x="2105025" y="1447800"/>
          <a:ext cx="5349345" cy="1117071"/>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447675</xdr:colOff>
      <xdr:row>17</xdr:row>
      <xdr:rowOff>161924</xdr:rowOff>
    </xdr:from>
    <xdr:to>
      <xdr:col>5</xdr:col>
      <xdr:colOff>466725</xdr:colOff>
      <xdr:row>21</xdr:row>
      <xdr:rowOff>57149</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9850FE69-54C3-477C-90DA-5915A89BFCAE}"/>
            </a:ext>
          </a:extLst>
        </xdr:cNvPr>
        <xdr:cNvSpPr/>
      </xdr:nvSpPr>
      <xdr:spPr>
        <a:xfrm>
          <a:off x="1057275" y="3724274"/>
          <a:ext cx="2457450" cy="733425"/>
        </a:xfrm>
        <a:prstGeom prst="roundRect">
          <a:avLst/>
        </a:prstGeom>
        <a:solidFill>
          <a:srgbClr val="B9C7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Preparación para</a:t>
          </a:r>
          <a:r>
            <a:rPr lang="es-CR" sz="1100" b="0" baseline="0">
              <a:solidFill>
                <a:sysClr val="windowText" lastClr="000000"/>
              </a:solidFill>
              <a:latin typeface="Century Gothic" panose="020B0502020202020204" pitchFamily="34" charset="0"/>
            </a:rPr>
            <a:t> el nacimiento o llegada de un nuevo miembro a la familia</a:t>
          </a:r>
          <a:endParaRPr lang="es-CR" sz="1100" b="0">
            <a:solidFill>
              <a:sysClr val="windowText" lastClr="000000"/>
            </a:solidFill>
            <a:latin typeface="Century Gothic" panose="020B0502020202020204" pitchFamily="34" charset="0"/>
          </a:endParaRPr>
        </a:p>
      </xdr:txBody>
    </xdr:sp>
    <xdr:clientData/>
  </xdr:twoCellAnchor>
  <xdr:twoCellAnchor>
    <xdr:from>
      <xdr:col>6</xdr:col>
      <xdr:colOff>85725</xdr:colOff>
      <xdr:row>17</xdr:row>
      <xdr:rowOff>161925</xdr:rowOff>
    </xdr:from>
    <xdr:to>
      <xdr:col>10</xdr:col>
      <xdr:colOff>104775</xdr:colOff>
      <xdr:row>21</xdr:row>
      <xdr:rowOff>57150</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9A40A78A-6C08-4F57-9B0D-CAA9C343CC96}"/>
            </a:ext>
          </a:extLst>
        </xdr:cNvPr>
        <xdr:cNvSpPr/>
      </xdr:nvSpPr>
      <xdr:spPr>
        <a:xfrm>
          <a:off x="3743325" y="3724275"/>
          <a:ext cx="2457450" cy="733425"/>
        </a:xfrm>
        <a:prstGeom prst="roundRect">
          <a:avLst/>
        </a:prstGeom>
        <a:solidFill>
          <a:srgbClr val="0071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Preparación para el ingreso a un Centro Educativo</a:t>
          </a:r>
        </a:p>
      </xdr:txBody>
    </xdr:sp>
    <xdr:clientData/>
  </xdr:twoCellAnchor>
  <xdr:twoCellAnchor>
    <xdr:from>
      <xdr:col>10</xdr:col>
      <xdr:colOff>409575</xdr:colOff>
      <xdr:row>17</xdr:row>
      <xdr:rowOff>142875</xdr:rowOff>
    </xdr:from>
    <xdr:to>
      <xdr:col>14</xdr:col>
      <xdr:colOff>428625</xdr:colOff>
      <xdr:row>21</xdr:row>
      <xdr:rowOff>38100</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59B61AED-64F2-45BF-902C-BDA0E95D78C3}"/>
            </a:ext>
          </a:extLst>
        </xdr:cNvPr>
        <xdr:cNvSpPr/>
      </xdr:nvSpPr>
      <xdr:spPr>
        <a:xfrm>
          <a:off x="6505575" y="3705225"/>
          <a:ext cx="2457450" cy="733425"/>
        </a:xfrm>
        <a:prstGeom prst="roundRect">
          <a:avLst/>
        </a:prstGeom>
        <a:solidFill>
          <a:srgbClr val="0095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Preparación para el matrimonio</a:t>
          </a:r>
        </a:p>
      </xdr:txBody>
    </xdr:sp>
    <xdr:clientData/>
  </xdr:twoCellAnchor>
  <xdr:twoCellAnchor>
    <xdr:from>
      <xdr:col>1</xdr:col>
      <xdr:colOff>447675</xdr:colOff>
      <xdr:row>21</xdr:row>
      <xdr:rowOff>200025</xdr:rowOff>
    </xdr:from>
    <xdr:to>
      <xdr:col>5</xdr:col>
      <xdr:colOff>466725</xdr:colOff>
      <xdr:row>25</xdr:row>
      <xdr:rowOff>95250</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12DA6BBE-324C-47C4-AFE0-6A22C1302CF3}"/>
            </a:ext>
          </a:extLst>
        </xdr:cNvPr>
        <xdr:cNvSpPr/>
      </xdr:nvSpPr>
      <xdr:spPr>
        <a:xfrm>
          <a:off x="1057275" y="4600575"/>
          <a:ext cx="2457450" cy="733425"/>
        </a:xfrm>
        <a:prstGeom prst="roundRect">
          <a:avLst/>
        </a:prstGeom>
        <a:solidFill>
          <a:srgbClr val="F2C31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Selección de vivienda / apartamento</a:t>
          </a:r>
        </a:p>
      </xdr:txBody>
    </xdr:sp>
    <xdr:clientData/>
  </xdr:twoCellAnchor>
  <xdr:twoCellAnchor>
    <xdr:from>
      <xdr:col>6</xdr:col>
      <xdr:colOff>104775</xdr:colOff>
      <xdr:row>21</xdr:row>
      <xdr:rowOff>190500</xdr:rowOff>
    </xdr:from>
    <xdr:to>
      <xdr:col>10</xdr:col>
      <xdr:colOff>123825</xdr:colOff>
      <xdr:row>25</xdr:row>
      <xdr:rowOff>85725</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FC852598-F41F-4D84-AB04-22AACFC2193C}"/>
            </a:ext>
          </a:extLst>
        </xdr:cNvPr>
        <xdr:cNvSpPr/>
      </xdr:nvSpPr>
      <xdr:spPr>
        <a:xfrm>
          <a:off x="3762375" y="4591050"/>
          <a:ext cx="2457450" cy="733425"/>
        </a:xfrm>
        <a:prstGeom prst="roundRect">
          <a:avLst/>
        </a:prstGeom>
        <a:solidFill>
          <a:srgbClr val="904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Opciones de crédito</a:t>
          </a:r>
        </a:p>
      </xdr:txBody>
    </xdr:sp>
    <xdr:clientData/>
  </xdr:twoCellAnchor>
  <xdr:twoCellAnchor>
    <xdr:from>
      <xdr:col>10</xdr:col>
      <xdr:colOff>447675</xdr:colOff>
      <xdr:row>21</xdr:row>
      <xdr:rowOff>171450</xdr:rowOff>
    </xdr:from>
    <xdr:to>
      <xdr:col>14</xdr:col>
      <xdr:colOff>466725</xdr:colOff>
      <xdr:row>25</xdr:row>
      <xdr:rowOff>66675</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D07B81B5-8E2C-42CD-AD8C-B204F153A6B8}"/>
            </a:ext>
          </a:extLst>
        </xdr:cNvPr>
        <xdr:cNvSpPr/>
      </xdr:nvSpPr>
      <xdr:spPr>
        <a:xfrm>
          <a:off x="6543675" y="4572000"/>
          <a:ext cx="2457450" cy="733425"/>
        </a:xfrm>
        <a:prstGeom prst="roundRect">
          <a:avLst/>
        </a:prstGeom>
        <a:solidFill>
          <a:srgbClr val="4140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chemeClr val="bg1"/>
              </a:solidFill>
              <a:latin typeface="Century Gothic" panose="020B0502020202020204" pitchFamily="34" charset="0"/>
            </a:rPr>
            <a:t>Opciones de seguros</a:t>
          </a:r>
        </a:p>
      </xdr:txBody>
    </xdr:sp>
    <xdr:clientData/>
  </xdr:twoCellAnchor>
  <xdr:twoCellAnchor>
    <xdr:from>
      <xdr:col>1</xdr:col>
      <xdr:colOff>457200</xdr:colOff>
      <xdr:row>26</xdr:row>
      <xdr:rowOff>76200</xdr:rowOff>
    </xdr:from>
    <xdr:to>
      <xdr:col>5</xdr:col>
      <xdr:colOff>476250</xdr:colOff>
      <xdr:row>29</xdr:row>
      <xdr:rowOff>180975</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253B6823-32D8-462F-BAEE-4D26B15BDCD8}"/>
            </a:ext>
          </a:extLst>
        </xdr:cNvPr>
        <xdr:cNvSpPr/>
      </xdr:nvSpPr>
      <xdr:spPr>
        <a:xfrm>
          <a:off x="1066800" y="5524500"/>
          <a:ext cx="2457450" cy="733425"/>
        </a:xfrm>
        <a:prstGeom prst="roundRect">
          <a:avLst/>
        </a:prstGeom>
        <a:solidFill>
          <a:srgbClr val="ED1C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Comparativo de adquisión de vehículo</a:t>
          </a:r>
        </a:p>
      </xdr:txBody>
    </xdr:sp>
    <xdr:clientData/>
  </xdr:twoCellAnchor>
  <xdr:twoCellAnchor>
    <xdr:from>
      <xdr:col>6</xdr:col>
      <xdr:colOff>95250</xdr:colOff>
      <xdr:row>26</xdr:row>
      <xdr:rowOff>66675</xdr:rowOff>
    </xdr:from>
    <xdr:to>
      <xdr:col>10</xdr:col>
      <xdr:colOff>114300</xdr:colOff>
      <xdr:row>29</xdr:row>
      <xdr:rowOff>171450</xdr:rowOff>
    </xdr:to>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E69F3BC3-ADAA-4FD1-AD15-644FD5982C4A}"/>
            </a:ext>
          </a:extLst>
        </xdr:cNvPr>
        <xdr:cNvSpPr/>
      </xdr:nvSpPr>
      <xdr:spPr>
        <a:xfrm>
          <a:off x="3752850" y="5514975"/>
          <a:ext cx="2457450" cy="733425"/>
        </a:xfrm>
        <a:prstGeom prst="roundRect">
          <a:avLst/>
        </a:prstGeom>
        <a:solidFill>
          <a:srgbClr val="B9C7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Comparativo de tarjetas de crédito</a:t>
          </a:r>
        </a:p>
      </xdr:txBody>
    </xdr:sp>
    <xdr:clientData/>
  </xdr:twoCellAnchor>
  <xdr:twoCellAnchor>
    <xdr:from>
      <xdr:col>10</xdr:col>
      <xdr:colOff>457200</xdr:colOff>
      <xdr:row>26</xdr:row>
      <xdr:rowOff>76200</xdr:rowOff>
    </xdr:from>
    <xdr:to>
      <xdr:col>14</xdr:col>
      <xdr:colOff>476250</xdr:colOff>
      <xdr:row>29</xdr:row>
      <xdr:rowOff>180975</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6F652266-1C9A-4219-B98C-8E7C7FCB0443}"/>
            </a:ext>
          </a:extLst>
        </xdr:cNvPr>
        <xdr:cNvSpPr/>
      </xdr:nvSpPr>
      <xdr:spPr>
        <a:xfrm>
          <a:off x="6553200" y="5524500"/>
          <a:ext cx="2457450" cy="733425"/>
        </a:xfrm>
        <a:prstGeom prst="roundRect">
          <a:avLst/>
        </a:prstGeom>
        <a:solidFill>
          <a:srgbClr val="0071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100" b="0">
              <a:solidFill>
                <a:sysClr val="windowText" lastClr="000000"/>
              </a:solidFill>
              <a:latin typeface="Century Gothic" panose="020B0502020202020204" pitchFamily="34" charset="0"/>
            </a:rPr>
            <a:t>Preparación</a:t>
          </a:r>
          <a:r>
            <a:rPr lang="es-CR" sz="1100" b="0" baseline="0">
              <a:solidFill>
                <a:sysClr val="windowText" lastClr="000000"/>
              </a:solidFill>
              <a:latin typeface="Century Gothic" panose="020B0502020202020204" pitchFamily="34" charset="0"/>
            </a:rPr>
            <a:t> para la vejez</a:t>
          </a:r>
          <a:endParaRPr lang="es-CR" sz="1100" b="0">
            <a:solidFill>
              <a:sysClr val="windowText" lastClr="000000"/>
            </a:solidFill>
            <a:latin typeface="Century Gothic" panose="020B0502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533400</xdr:colOff>
      <xdr:row>6</xdr:row>
      <xdr:rowOff>114300</xdr:rowOff>
    </xdr:from>
    <xdr:to>
      <xdr:col>12</xdr:col>
      <xdr:colOff>332740</xdr:colOff>
      <xdr:row>8</xdr:row>
      <xdr:rowOff>161925</xdr:rowOff>
    </xdr:to>
    <xdr:pic>
      <xdr:nvPicPr>
        <xdr:cNvPr id="21" name="Picture 20">
          <a:extLst>
            <a:ext uri="{FF2B5EF4-FFF2-40B4-BE49-F238E27FC236}">
              <a16:creationId xmlns:a16="http://schemas.microsoft.com/office/drawing/2014/main" id="{808918CF-7AAC-45A6-A78B-C6443F13CD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653" b="67728"/>
        <a:stretch/>
      </xdr:blipFill>
      <xdr:spPr bwMode="auto">
        <a:xfrm>
          <a:off x="6019800" y="1371600"/>
          <a:ext cx="2285365" cy="466725"/>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314325</xdr:colOff>
      <xdr:row>0</xdr:row>
      <xdr:rowOff>0</xdr:rowOff>
    </xdr:from>
    <xdr:to>
      <xdr:col>13</xdr:col>
      <xdr:colOff>485774</xdr:colOff>
      <xdr:row>6</xdr:row>
      <xdr:rowOff>57150</xdr:rowOff>
    </xdr:to>
    <xdr:grpSp>
      <xdr:nvGrpSpPr>
        <xdr:cNvPr id="27" name="Group 26">
          <a:extLst>
            <a:ext uri="{FF2B5EF4-FFF2-40B4-BE49-F238E27FC236}">
              <a16:creationId xmlns:a16="http://schemas.microsoft.com/office/drawing/2014/main" id="{497DC6B0-CCB2-44A9-8635-36062B18FD3D}"/>
            </a:ext>
          </a:extLst>
        </xdr:cNvPr>
        <xdr:cNvGrpSpPr/>
      </xdr:nvGrpSpPr>
      <xdr:grpSpPr>
        <a:xfrm>
          <a:off x="923925" y="0"/>
          <a:ext cx="10258424" cy="1314450"/>
          <a:chOff x="923925" y="0"/>
          <a:chExt cx="7486649" cy="1314450"/>
        </a:xfrm>
      </xdr:grpSpPr>
      <xdr:sp macro="" textlink="">
        <xdr:nvSpPr>
          <xdr:cNvPr id="17" name="Arrow: Right 16">
            <a:hlinkClick xmlns:r="http://schemas.openxmlformats.org/officeDocument/2006/relationships" r:id="rId2"/>
            <a:extLst>
              <a:ext uri="{FF2B5EF4-FFF2-40B4-BE49-F238E27FC236}">
                <a16:creationId xmlns:a16="http://schemas.microsoft.com/office/drawing/2014/main" id="{96437145-1824-4917-9521-87BCB6DD4C5D}"/>
              </a:ext>
            </a:extLst>
          </xdr:cNvPr>
          <xdr:cNvSpPr/>
        </xdr:nvSpPr>
        <xdr:spPr>
          <a:xfrm flipH="1">
            <a:off x="923925" y="171450"/>
            <a:ext cx="1457324" cy="60007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sp macro="" textlink="">
        <xdr:nvSpPr>
          <xdr:cNvPr id="19" name="Rectangle: Rounded Corners 18">
            <a:extLst>
              <a:ext uri="{FF2B5EF4-FFF2-40B4-BE49-F238E27FC236}">
                <a16:creationId xmlns:a16="http://schemas.microsoft.com/office/drawing/2014/main" id="{96F21FF7-D5AB-4123-B1A8-75ACADF62DE0}"/>
              </a:ext>
            </a:extLst>
          </xdr:cNvPr>
          <xdr:cNvSpPr/>
        </xdr:nvSpPr>
        <xdr:spPr>
          <a:xfrm>
            <a:off x="3188914" y="11139"/>
            <a:ext cx="5221660" cy="1303311"/>
          </a:xfrm>
          <a:prstGeom prst="roundRect">
            <a:avLst/>
          </a:prstGeom>
          <a:solidFill>
            <a:srgbClr val="0071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2000" b="1">
                <a:solidFill>
                  <a:sysClr val="windowText" lastClr="000000"/>
                </a:solidFill>
                <a:latin typeface="Century Gothic" panose="020B0502020202020204" pitchFamily="34" charset="0"/>
              </a:rPr>
              <a:t>   Preparación para la vejez</a:t>
            </a:r>
          </a:p>
        </xdr:txBody>
      </xdr:sp>
      <xdr:pic>
        <xdr:nvPicPr>
          <xdr:cNvPr id="26" name="Picture 25" descr="Resultado de imagen para pension de vejez">
            <a:extLst>
              <a:ext uri="{FF2B5EF4-FFF2-40B4-BE49-F238E27FC236}">
                <a16:creationId xmlns:a16="http://schemas.microsoft.com/office/drawing/2014/main" id="{6CA48635-66D3-4629-BACD-AA050D01D7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 y="0"/>
            <a:ext cx="1969214" cy="1314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142874</xdr:colOff>
      <xdr:row>0</xdr:row>
      <xdr:rowOff>200025</xdr:rowOff>
    </xdr:from>
    <xdr:to>
      <xdr:col>2</xdr:col>
      <xdr:colOff>85723</xdr:colOff>
      <xdr:row>3</xdr:row>
      <xdr:rowOff>114300</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0BE3A5C0-482F-4985-9987-27DFE6CF73EE}"/>
            </a:ext>
          </a:extLst>
        </xdr:cNvPr>
        <xdr:cNvSpPr/>
      </xdr:nvSpPr>
      <xdr:spPr>
        <a:xfrm flipH="1">
          <a:off x="752474" y="200025"/>
          <a:ext cx="1457324" cy="54292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xdr:from>
      <xdr:col>2</xdr:col>
      <xdr:colOff>114300</xdr:colOff>
      <xdr:row>0</xdr:row>
      <xdr:rowOff>28575</xdr:rowOff>
    </xdr:from>
    <xdr:to>
      <xdr:col>10</xdr:col>
      <xdr:colOff>504825</xdr:colOff>
      <xdr:row>7</xdr:row>
      <xdr:rowOff>104775</xdr:rowOff>
    </xdr:to>
    <xdr:grpSp>
      <xdr:nvGrpSpPr>
        <xdr:cNvPr id="4" name="Grupo 3"/>
        <xdr:cNvGrpSpPr/>
      </xdr:nvGrpSpPr>
      <xdr:grpSpPr>
        <a:xfrm>
          <a:off x="2232212" y="28575"/>
          <a:ext cx="6161554" cy="1566582"/>
          <a:chOff x="2232212" y="28575"/>
          <a:chExt cx="6161554" cy="1566582"/>
        </a:xfrm>
      </xdr:grpSpPr>
      <xdr:grpSp>
        <xdr:nvGrpSpPr>
          <xdr:cNvPr id="6" name="Group 5">
            <a:extLst>
              <a:ext uri="{FF2B5EF4-FFF2-40B4-BE49-F238E27FC236}">
                <a16:creationId xmlns:a16="http://schemas.microsoft.com/office/drawing/2014/main" id="{1FF4BE67-EB11-43CF-B5BA-73753A052FE6}"/>
              </a:ext>
            </a:extLst>
          </xdr:cNvPr>
          <xdr:cNvGrpSpPr/>
        </xdr:nvGrpSpPr>
        <xdr:grpSpPr>
          <a:xfrm>
            <a:off x="2232212" y="28575"/>
            <a:ext cx="6161554" cy="1035984"/>
            <a:chOff x="1933575" y="66675"/>
            <a:chExt cx="5263711" cy="1019175"/>
          </a:xfrm>
        </xdr:grpSpPr>
        <xdr:sp macro="" textlink="">
          <xdr:nvSpPr>
            <xdr:cNvPr id="2" name="Rectangle: Rounded Corners 1">
              <a:extLst>
                <a:ext uri="{FF2B5EF4-FFF2-40B4-BE49-F238E27FC236}">
                  <a16:creationId xmlns:a16="http://schemas.microsoft.com/office/drawing/2014/main" id="{A0D0984D-10A5-4973-8BA7-92481A55CEE2}"/>
                </a:ext>
              </a:extLst>
            </xdr:cNvPr>
            <xdr:cNvSpPr/>
          </xdr:nvSpPr>
          <xdr:spPr>
            <a:xfrm>
              <a:off x="3330136" y="66675"/>
              <a:ext cx="3867150" cy="1019175"/>
            </a:xfrm>
            <a:prstGeom prst="roundRect">
              <a:avLst/>
            </a:prstGeom>
            <a:solidFill>
              <a:srgbClr val="B9C7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ysClr val="windowText" lastClr="000000"/>
                  </a:solidFill>
                  <a:latin typeface="Century Gothic" panose="020B0502020202020204" pitchFamily="34" charset="0"/>
                </a:rPr>
                <a:t>Preparación para</a:t>
              </a:r>
              <a:r>
                <a:rPr lang="es-CR" sz="1500" b="1" baseline="0">
                  <a:solidFill>
                    <a:sysClr val="windowText" lastClr="000000"/>
                  </a:solidFill>
                  <a:latin typeface="Century Gothic" panose="020B0502020202020204" pitchFamily="34" charset="0"/>
                </a:rPr>
                <a:t> el nacimiento o llegada de un nuevo miembro a la familia</a:t>
              </a:r>
              <a:endParaRPr lang="es-CR" sz="1500" b="1">
                <a:solidFill>
                  <a:sysClr val="windowText" lastClr="000000"/>
                </a:solidFill>
                <a:latin typeface="Century Gothic" panose="020B0502020202020204" pitchFamily="34" charset="0"/>
              </a:endParaRPr>
            </a:p>
          </xdr:txBody>
        </xdr:sp>
        <xdr:pic>
          <xdr:nvPicPr>
            <xdr:cNvPr id="5" name="Picture 4" descr="Resultado de imagen para baby family">
              <a:extLst>
                <a:ext uri="{FF2B5EF4-FFF2-40B4-BE49-F238E27FC236}">
                  <a16:creationId xmlns:a16="http://schemas.microsoft.com/office/drawing/2014/main" id="{3927B724-4CF4-462F-A59C-406C260F18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3575" y="66675"/>
              <a:ext cx="1514475" cy="1009650"/>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7" name="Picture 6">
            <a:extLst>
              <a:ext uri="{FF2B5EF4-FFF2-40B4-BE49-F238E27FC236}">
                <a16:creationId xmlns:a16="http://schemas.microsoft.com/office/drawing/2014/main" id="{B3E077A4-C47B-4302-BAA1-7ED41CE5C65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r="-653" b="67728"/>
          <a:stretch/>
        </xdr:blipFill>
        <xdr:spPr bwMode="auto">
          <a:xfrm>
            <a:off x="6065185" y="1140759"/>
            <a:ext cx="2271431" cy="454398"/>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314325</xdr:colOff>
      <xdr:row>0</xdr:row>
      <xdr:rowOff>171450</xdr:rowOff>
    </xdr:from>
    <xdr:to>
      <xdr:col>2</xdr:col>
      <xdr:colOff>552449</xdr:colOff>
      <xdr:row>3</xdr:row>
      <xdr:rowOff>142875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66A5BDF6-F55C-4861-9FCA-893FA7B1BA72}"/>
            </a:ext>
          </a:extLst>
        </xdr:cNvPr>
        <xdr:cNvSpPr/>
      </xdr:nvSpPr>
      <xdr:spPr>
        <a:xfrm flipH="1">
          <a:off x="314325" y="171450"/>
          <a:ext cx="1457324" cy="54292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xdr:from>
      <xdr:col>2</xdr:col>
      <xdr:colOff>4763</xdr:colOff>
      <xdr:row>0</xdr:row>
      <xdr:rowOff>9525</xdr:rowOff>
    </xdr:from>
    <xdr:to>
      <xdr:col>11</xdr:col>
      <xdr:colOff>238126</xdr:colOff>
      <xdr:row>5</xdr:row>
      <xdr:rowOff>76200</xdr:rowOff>
    </xdr:to>
    <xdr:grpSp>
      <xdr:nvGrpSpPr>
        <xdr:cNvPr id="8" name="Group 7">
          <a:extLst>
            <a:ext uri="{FF2B5EF4-FFF2-40B4-BE49-F238E27FC236}">
              <a16:creationId xmlns:a16="http://schemas.microsoft.com/office/drawing/2014/main" id="{E331BBD2-7FCD-4ACD-A281-FE33AE9146DC}"/>
            </a:ext>
          </a:extLst>
        </xdr:cNvPr>
        <xdr:cNvGrpSpPr/>
      </xdr:nvGrpSpPr>
      <xdr:grpSpPr>
        <a:xfrm>
          <a:off x="1614488" y="9525"/>
          <a:ext cx="6900863" cy="1114425"/>
          <a:chOff x="1871663" y="38100"/>
          <a:chExt cx="5719763" cy="1019175"/>
        </a:xfrm>
      </xdr:grpSpPr>
      <xdr:sp macro="" textlink="">
        <xdr:nvSpPr>
          <xdr:cNvPr id="4" name="Rectangle: Rounded Corners 3">
            <a:extLst>
              <a:ext uri="{FF2B5EF4-FFF2-40B4-BE49-F238E27FC236}">
                <a16:creationId xmlns:a16="http://schemas.microsoft.com/office/drawing/2014/main" id="{65C6BA89-379C-4EC8-BF7F-CD945DA765EF}"/>
              </a:ext>
            </a:extLst>
          </xdr:cNvPr>
          <xdr:cNvSpPr/>
        </xdr:nvSpPr>
        <xdr:spPr>
          <a:xfrm>
            <a:off x="3056826" y="38100"/>
            <a:ext cx="4534600" cy="1019175"/>
          </a:xfrm>
          <a:prstGeom prst="roundRect">
            <a:avLst/>
          </a:prstGeom>
          <a:solidFill>
            <a:srgbClr val="0071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ysClr val="windowText" lastClr="000000"/>
                </a:solidFill>
                <a:latin typeface="Century Gothic" panose="020B0502020202020204" pitchFamily="34" charset="0"/>
              </a:rPr>
              <a:t>   Preparación para el ingreso a un Centro Educativo</a:t>
            </a:r>
          </a:p>
        </xdr:txBody>
      </xdr:sp>
      <xdr:pic>
        <xdr:nvPicPr>
          <xdr:cNvPr id="6" name="Picture 5" descr="Resultado de imagen para education">
            <a:extLst>
              <a:ext uri="{FF2B5EF4-FFF2-40B4-BE49-F238E27FC236}">
                <a16:creationId xmlns:a16="http://schemas.microsoft.com/office/drawing/2014/main" id="{36F4D77A-A557-46E2-9BBE-0C4322A1F0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1663" y="44450"/>
            <a:ext cx="1519237" cy="101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7</xdr:col>
      <xdr:colOff>1066800</xdr:colOff>
      <xdr:row>5</xdr:row>
      <xdr:rowOff>85725</xdr:rowOff>
    </xdr:from>
    <xdr:to>
      <xdr:col>10</xdr:col>
      <xdr:colOff>894715</xdr:colOff>
      <xdr:row>5</xdr:row>
      <xdr:rowOff>533400</xdr:rowOff>
    </xdr:to>
    <xdr:pic>
      <xdr:nvPicPr>
        <xdr:cNvPr id="7" name="Picture 6">
          <a:extLst>
            <a:ext uri="{FF2B5EF4-FFF2-40B4-BE49-F238E27FC236}">
              <a16:creationId xmlns:a16="http://schemas.microsoft.com/office/drawing/2014/main" id="{BAB0ECD8-353F-49D6-BB49-23FF7BB01114}"/>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r="-653" b="67728"/>
        <a:stretch/>
      </xdr:blipFill>
      <xdr:spPr bwMode="auto">
        <a:xfrm>
          <a:off x="5886450" y="1133475"/>
          <a:ext cx="2285365" cy="4476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133350</xdr:colOff>
      <xdr:row>1</xdr:row>
      <xdr:rowOff>66675</xdr:rowOff>
    </xdr:from>
    <xdr:to>
      <xdr:col>4</xdr:col>
      <xdr:colOff>400049</xdr:colOff>
      <xdr:row>4</xdr:row>
      <xdr:rowOff>95250</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22EDCBF-459F-4A8C-A954-CED2C315AFBA}"/>
            </a:ext>
          </a:extLst>
        </xdr:cNvPr>
        <xdr:cNvSpPr/>
      </xdr:nvSpPr>
      <xdr:spPr>
        <a:xfrm flipH="1">
          <a:off x="819150" y="276225"/>
          <a:ext cx="2438399" cy="65722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xdr:from>
      <xdr:col>2</xdr:col>
      <xdr:colOff>234507</xdr:colOff>
      <xdr:row>0</xdr:row>
      <xdr:rowOff>9525</xdr:rowOff>
    </xdr:from>
    <xdr:to>
      <xdr:col>12</xdr:col>
      <xdr:colOff>809625</xdr:colOff>
      <xdr:row>6</xdr:row>
      <xdr:rowOff>28575</xdr:rowOff>
    </xdr:to>
    <xdr:grpSp>
      <xdr:nvGrpSpPr>
        <xdr:cNvPr id="7" name="Group 6">
          <a:extLst>
            <a:ext uri="{FF2B5EF4-FFF2-40B4-BE49-F238E27FC236}">
              <a16:creationId xmlns:a16="http://schemas.microsoft.com/office/drawing/2014/main" id="{6AD7D19F-4DB1-4777-B449-317BD0A0DAFC}"/>
            </a:ext>
          </a:extLst>
        </xdr:cNvPr>
        <xdr:cNvGrpSpPr/>
      </xdr:nvGrpSpPr>
      <xdr:grpSpPr>
        <a:xfrm>
          <a:off x="2396682" y="9525"/>
          <a:ext cx="7280718" cy="1276350"/>
          <a:chOff x="2263332" y="123825"/>
          <a:chExt cx="6232970" cy="1116460"/>
        </a:xfrm>
      </xdr:grpSpPr>
      <xdr:sp macro="" textlink="">
        <xdr:nvSpPr>
          <xdr:cNvPr id="4" name="Rectangle: Rounded Corners 3">
            <a:extLst>
              <a:ext uri="{FF2B5EF4-FFF2-40B4-BE49-F238E27FC236}">
                <a16:creationId xmlns:a16="http://schemas.microsoft.com/office/drawing/2014/main" id="{23EEC260-C971-4C05-BCC1-5148689D4904}"/>
              </a:ext>
            </a:extLst>
          </xdr:cNvPr>
          <xdr:cNvSpPr/>
        </xdr:nvSpPr>
        <xdr:spPr>
          <a:xfrm>
            <a:off x="3025332" y="123825"/>
            <a:ext cx="5470970" cy="1114425"/>
          </a:xfrm>
          <a:prstGeom prst="roundRect">
            <a:avLst/>
          </a:prstGeom>
          <a:solidFill>
            <a:srgbClr val="00958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ysClr val="windowText" lastClr="000000"/>
                </a:solidFill>
                <a:latin typeface="Century Gothic" panose="020B0502020202020204" pitchFamily="34" charset="0"/>
              </a:rPr>
              <a:t>   Preparación para el Matrimonio</a:t>
            </a:r>
          </a:p>
        </xdr:txBody>
      </xdr:sp>
      <xdr:pic>
        <xdr:nvPicPr>
          <xdr:cNvPr id="6" name="Picture 5">
            <a:extLst>
              <a:ext uri="{FF2B5EF4-FFF2-40B4-BE49-F238E27FC236}">
                <a16:creationId xmlns:a16="http://schemas.microsoft.com/office/drawing/2014/main" id="{F18F5FC4-CA24-4E8C-8CD7-654548265894}"/>
              </a:ext>
            </a:extLst>
          </xdr:cNvPr>
          <xdr:cNvPicPr>
            <a:picLocks noChangeAspect="1"/>
          </xdr:cNvPicPr>
        </xdr:nvPicPr>
        <xdr:blipFill>
          <a:blip xmlns:r="http://schemas.openxmlformats.org/officeDocument/2006/relationships" r:embed="rId2"/>
          <a:stretch>
            <a:fillRect/>
          </a:stretch>
        </xdr:blipFill>
        <xdr:spPr>
          <a:xfrm>
            <a:off x="2263332" y="123825"/>
            <a:ext cx="1984818" cy="1116460"/>
          </a:xfrm>
          <a:prstGeom prst="rect">
            <a:avLst/>
          </a:prstGeom>
        </xdr:spPr>
      </xdr:pic>
    </xdr:grpSp>
    <xdr:clientData/>
  </xdr:twoCellAnchor>
  <xdr:twoCellAnchor editAs="oneCell">
    <xdr:from>
      <xdr:col>9</xdr:col>
      <xdr:colOff>228600</xdr:colOff>
      <xdr:row>6</xdr:row>
      <xdr:rowOff>95250</xdr:rowOff>
    </xdr:from>
    <xdr:to>
      <xdr:col>13</xdr:col>
      <xdr:colOff>8890</xdr:colOff>
      <xdr:row>8</xdr:row>
      <xdr:rowOff>123825</xdr:rowOff>
    </xdr:to>
    <xdr:pic>
      <xdr:nvPicPr>
        <xdr:cNvPr id="8" name="Picture 7">
          <a:extLst>
            <a:ext uri="{FF2B5EF4-FFF2-40B4-BE49-F238E27FC236}">
              <a16:creationId xmlns:a16="http://schemas.microsoft.com/office/drawing/2014/main" id="{41362FB5-5F61-4228-8398-6CECE0108769}"/>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r="-653" b="67728"/>
        <a:stretch/>
      </xdr:blipFill>
      <xdr:spPr bwMode="auto">
        <a:xfrm>
          <a:off x="6791325" y="1352550"/>
          <a:ext cx="2285365" cy="4476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600075</xdr:colOff>
      <xdr:row>1</xdr:row>
      <xdr:rowOff>38100</xdr:rowOff>
    </xdr:from>
    <xdr:to>
      <xdr:col>3</xdr:col>
      <xdr:colOff>228599</xdr:colOff>
      <xdr:row>4</xdr:row>
      <xdr:rowOff>9525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E072F6A5-966E-4351-8861-399B0C42356A}"/>
            </a:ext>
          </a:extLst>
        </xdr:cNvPr>
        <xdr:cNvSpPr/>
      </xdr:nvSpPr>
      <xdr:spPr>
        <a:xfrm flipH="1">
          <a:off x="600075" y="247650"/>
          <a:ext cx="1904999" cy="60007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editAs="oneCell">
    <xdr:from>
      <xdr:col>8</xdr:col>
      <xdr:colOff>66677</xdr:colOff>
      <xdr:row>5</xdr:row>
      <xdr:rowOff>180975</xdr:rowOff>
    </xdr:from>
    <xdr:to>
      <xdr:col>11</xdr:col>
      <xdr:colOff>952501</xdr:colOff>
      <xdr:row>8</xdr:row>
      <xdr:rowOff>0</xdr:rowOff>
    </xdr:to>
    <xdr:pic>
      <xdr:nvPicPr>
        <xdr:cNvPr id="6" name="Picture 5">
          <a:extLst>
            <a:ext uri="{FF2B5EF4-FFF2-40B4-BE49-F238E27FC236}">
              <a16:creationId xmlns:a16="http://schemas.microsoft.com/office/drawing/2014/main" id="{CBB13B19-00B7-465D-80B8-0CC2C4B5884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653" b="67728"/>
        <a:stretch/>
      </xdr:blipFill>
      <xdr:spPr bwMode="auto">
        <a:xfrm>
          <a:off x="4943477" y="1133475"/>
          <a:ext cx="2285999" cy="4476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514350</xdr:colOff>
      <xdr:row>0</xdr:row>
      <xdr:rowOff>47625</xdr:rowOff>
    </xdr:from>
    <xdr:to>
      <xdr:col>13</xdr:col>
      <xdr:colOff>352425</xdr:colOff>
      <xdr:row>5</xdr:row>
      <xdr:rowOff>114300</xdr:rowOff>
    </xdr:to>
    <xdr:grpSp>
      <xdr:nvGrpSpPr>
        <xdr:cNvPr id="9" name="Group 8">
          <a:extLst>
            <a:ext uri="{FF2B5EF4-FFF2-40B4-BE49-F238E27FC236}">
              <a16:creationId xmlns:a16="http://schemas.microsoft.com/office/drawing/2014/main" id="{D9B3F97F-C1F4-4313-88F3-C198F83BDCEC}"/>
            </a:ext>
          </a:extLst>
        </xdr:cNvPr>
        <xdr:cNvGrpSpPr/>
      </xdr:nvGrpSpPr>
      <xdr:grpSpPr>
        <a:xfrm>
          <a:off x="2181225" y="47625"/>
          <a:ext cx="6972300" cy="1114425"/>
          <a:chOff x="1866900" y="47625"/>
          <a:chExt cx="5867401" cy="1022192"/>
        </a:xfrm>
      </xdr:grpSpPr>
      <xdr:sp macro="" textlink="">
        <xdr:nvSpPr>
          <xdr:cNvPr id="4" name="Rectangle: Rounded Corners 3">
            <a:extLst>
              <a:ext uri="{FF2B5EF4-FFF2-40B4-BE49-F238E27FC236}">
                <a16:creationId xmlns:a16="http://schemas.microsoft.com/office/drawing/2014/main" id="{5F982270-44E9-4904-B8F0-9B71E1E597B0}"/>
              </a:ext>
            </a:extLst>
          </xdr:cNvPr>
          <xdr:cNvSpPr/>
        </xdr:nvSpPr>
        <xdr:spPr>
          <a:xfrm>
            <a:off x="3199701" y="47625"/>
            <a:ext cx="4534600" cy="1019175"/>
          </a:xfrm>
          <a:prstGeom prst="roundRect">
            <a:avLst/>
          </a:prstGeom>
          <a:solidFill>
            <a:srgbClr val="F2C31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ysClr val="windowText" lastClr="000000"/>
                </a:solidFill>
                <a:latin typeface="Century Gothic" panose="020B0502020202020204" pitchFamily="34" charset="0"/>
              </a:rPr>
              <a:t>Selección de Vivienda / Apartamento</a:t>
            </a:r>
          </a:p>
        </xdr:txBody>
      </xdr:sp>
      <xdr:pic>
        <xdr:nvPicPr>
          <xdr:cNvPr id="8" name="Picture 7" descr="Resultado de imagen para house first time">
            <a:extLst>
              <a:ext uri="{FF2B5EF4-FFF2-40B4-BE49-F238E27FC236}">
                <a16:creationId xmlns:a16="http://schemas.microsoft.com/office/drawing/2014/main" id="{B16F20A3-303F-4D8F-9AEF-E3FE1671CC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47776"/>
            <a:ext cx="1685925" cy="102204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114300</xdr:rowOff>
    </xdr:from>
    <xdr:to>
      <xdr:col>3</xdr:col>
      <xdr:colOff>0</xdr:colOff>
      <xdr:row>4</xdr:row>
      <xdr:rowOff>85725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24D7C874-2AEA-4ACC-81D5-B439DFFFD8D7}"/>
            </a:ext>
          </a:extLst>
        </xdr:cNvPr>
        <xdr:cNvSpPr/>
      </xdr:nvSpPr>
      <xdr:spPr>
        <a:xfrm flipH="1">
          <a:off x="638175" y="323850"/>
          <a:ext cx="1457324" cy="60007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editAs="oneCell">
    <xdr:from>
      <xdr:col>8</xdr:col>
      <xdr:colOff>857252</xdr:colOff>
      <xdr:row>6</xdr:row>
      <xdr:rowOff>28575</xdr:rowOff>
    </xdr:from>
    <xdr:to>
      <xdr:col>10</xdr:col>
      <xdr:colOff>752476</xdr:colOff>
      <xdr:row>8</xdr:row>
      <xdr:rowOff>114300</xdr:rowOff>
    </xdr:to>
    <xdr:pic>
      <xdr:nvPicPr>
        <xdr:cNvPr id="3" name="Picture 2">
          <a:extLst>
            <a:ext uri="{FF2B5EF4-FFF2-40B4-BE49-F238E27FC236}">
              <a16:creationId xmlns:a16="http://schemas.microsoft.com/office/drawing/2014/main" id="{C73A5368-8A43-46F4-B96E-4659A117140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653" b="67728"/>
        <a:stretch/>
      </xdr:blipFill>
      <xdr:spPr bwMode="auto">
        <a:xfrm>
          <a:off x="7839077" y="1285875"/>
          <a:ext cx="2285999" cy="5048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695325</xdr:colOff>
      <xdr:row>0</xdr:row>
      <xdr:rowOff>38100</xdr:rowOff>
    </xdr:from>
    <xdr:to>
      <xdr:col>10</xdr:col>
      <xdr:colOff>1047750</xdr:colOff>
      <xdr:row>6</xdr:row>
      <xdr:rowOff>19050</xdr:rowOff>
    </xdr:to>
    <xdr:grpSp>
      <xdr:nvGrpSpPr>
        <xdr:cNvPr id="8" name="Group 7">
          <a:extLst>
            <a:ext uri="{FF2B5EF4-FFF2-40B4-BE49-F238E27FC236}">
              <a16:creationId xmlns:a16="http://schemas.microsoft.com/office/drawing/2014/main" id="{8330E2D0-26CE-4AE9-A0A8-8A1EC44BBCB7}"/>
            </a:ext>
          </a:extLst>
        </xdr:cNvPr>
        <xdr:cNvGrpSpPr/>
      </xdr:nvGrpSpPr>
      <xdr:grpSpPr>
        <a:xfrm>
          <a:off x="2190750" y="38100"/>
          <a:ext cx="8296275" cy="1238250"/>
          <a:chOff x="2171700" y="47625"/>
          <a:chExt cx="6105525" cy="1126331"/>
        </a:xfrm>
      </xdr:grpSpPr>
      <xdr:sp macro="" textlink="">
        <xdr:nvSpPr>
          <xdr:cNvPr id="5" name="Rectangle: Rounded Corners 4">
            <a:extLst>
              <a:ext uri="{FF2B5EF4-FFF2-40B4-BE49-F238E27FC236}">
                <a16:creationId xmlns:a16="http://schemas.microsoft.com/office/drawing/2014/main" id="{FF69F3CD-2B0D-4C8F-95A1-D66F5C92F0DF}"/>
              </a:ext>
            </a:extLst>
          </xdr:cNvPr>
          <xdr:cNvSpPr/>
        </xdr:nvSpPr>
        <xdr:spPr>
          <a:xfrm>
            <a:off x="3219969" y="47625"/>
            <a:ext cx="5057256" cy="1111136"/>
          </a:xfrm>
          <a:prstGeom prst="roundRect">
            <a:avLst/>
          </a:prstGeom>
          <a:solidFill>
            <a:srgbClr val="904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ysClr val="windowText" lastClr="000000"/>
                </a:solidFill>
                <a:latin typeface="Century Gothic" panose="020B0502020202020204" pitchFamily="34" charset="0"/>
              </a:rPr>
              <a:t>Comparativo de opciones crediticias</a:t>
            </a:r>
          </a:p>
        </xdr:txBody>
      </xdr:sp>
      <xdr:pic>
        <xdr:nvPicPr>
          <xdr:cNvPr id="7" name="Picture 6" descr="Resultado de imagen para prestamo">
            <a:extLst>
              <a:ext uri="{FF2B5EF4-FFF2-40B4-BE49-F238E27FC236}">
                <a16:creationId xmlns:a16="http://schemas.microsoft.com/office/drawing/2014/main" id="{54E7FBA9-94A5-4016-933A-BE2D07D7FF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1700" y="57150"/>
            <a:ext cx="1489075" cy="111680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257177</xdr:colOff>
      <xdr:row>6</xdr:row>
      <xdr:rowOff>66675</xdr:rowOff>
    </xdr:from>
    <xdr:to>
      <xdr:col>14</xdr:col>
      <xdr:colOff>19050</xdr:colOff>
      <xdr:row>8</xdr:row>
      <xdr:rowOff>95250</xdr:rowOff>
    </xdr:to>
    <xdr:pic>
      <xdr:nvPicPr>
        <xdr:cNvPr id="3" name="Picture 2">
          <a:extLst>
            <a:ext uri="{FF2B5EF4-FFF2-40B4-BE49-F238E27FC236}">
              <a16:creationId xmlns:a16="http://schemas.microsoft.com/office/drawing/2014/main" id="{E278F935-F85E-4395-A2AF-0E96F6A38DC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653" b="67728"/>
        <a:stretch/>
      </xdr:blipFill>
      <xdr:spPr bwMode="auto">
        <a:xfrm>
          <a:off x="5743577" y="1323975"/>
          <a:ext cx="2276473" cy="44767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209551</xdr:colOff>
      <xdr:row>0</xdr:row>
      <xdr:rowOff>0</xdr:rowOff>
    </xdr:from>
    <xdr:to>
      <xdr:col>15</xdr:col>
      <xdr:colOff>114301</xdr:colOff>
      <xdr:row>6</xdr:row>
      <xdr:rowOff>9524</xdr:rowOff>
    </xdr:to>
    <xdr:grpSp>
      <xdr:nvGrpSpPr>
        <xdr:cNvPr id="8" name="Group 7">
          <a:extLst>
            <a:ext uri="{FF2B5EF4-FFF2-40B4-BE49-F238E27FC236}">
              <a16:creationId xmlns:a16="http://schemas.microsoft.com/office/drawing/2014/main" id="{D6883BC6-A7C9-4EC6-A670-C7C5091AC7D4}"/>
            </a:ext>
          </a:extLst>
        </xdr:cNvPr>
        <xdr:cNvGrpSpPr/>
      </xdr:nvGrpSpPr>
      <xdr:grpSpPr>
        <a:xfrm>
          <a:off x="2008718" y="0"/>
          <a:ext cx="10742083" cy="1279524"/>
          <a:chOff x="342900" y="1"/>
          <a:chExt cx="7562850" cy="1228724"/>
        </a:xfrm>
      </xdr:grpSpPr>
      <xdr:sp macro="" textlink="">
        <xdr:nvSpPr>
          <xdr:cNvPr id="2" name="Arrow: Right 1">
            <a:hlinkClick xmlns:r="http://schemas.openxmlformats.org/officeDocument/2006/relationships" r:id="rId2"/>
            <a:extLst>
              <a:ext uri="{FF2B5EF4-FFF2-40B4-BE49-F238E27FC236}">
                <a16:creationId xmlns:a16="http://schemas.microsoft.com/office/drawing/2014/main" id="{07A4F3BC-5451-4D19-8C4C-5CB7FE96322D}"/>
              </a:ext>
            </a:extLst>
          </xdr:cNvPr>
          <xdr:cNvSpPr/>
        </xdr:nvSpPr>
        <xdr:spPr>
          <a:xfrm flipH="1">
            <a:off x="342900" y="266700"/>
            <a:ext cx="1190625" cy="60007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sp macro="" textlink="">
        <xdr:nvSpPr>
          <xdr:cNvPr id="5" name="Rectangle: Rounded Corners 4">
            <a:extLst>
              <a:ext uri="{FF2B5EF4-FFF2-40B4-BE49-F238E27FC236}">
                <a16:creationId xmlns:a16="http://schemas.microsoft.com/office/drawing/2014/main" id="{11F6F90F-9B53-452F-9273-759C41F2D4F8}"/>
              </a:ext>
            </a:extLst>
          </xdr:cNvPr>
          <xdr:cNvSpPr/>
        </xdr:nvSpPr>
        <xdr:spPr>
          <a:xfrm>
            <a:off x="2780407" y="1"/>
            <a:ext cx="5125343" cy="1219200"/>
          </a:xfrm>
          <a:prstGeom prst="roundRect">
            <a:avLst/>
          </a:prstGeom>
          <a:solidFill>
            <a:srgbClr val="4140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chemeClr val="bg1"/>
                </a:solidFill>
                <a:latin typeface="Century Gothic" panose="020B0502020202020204" pitchFamily="34" charset="0"/>
              </a:rPr>
              <a:t>	Comparativo de opciones de seguros</a:t>
            </a:r>
          </a:p>
        </xdr:txBody>
      </xdr:sp>
      <xdr:pic>
        <xdr:nvPicPr>
          <xdr:cNvPr id="7" name="Picture 6" descr="Imagen relacionada">
            <a:extLst>
              <a:ext uri="{FF2B5EF4-FFF2-40B4-BE49-F238E27FC236}">
                <a16:creationId xmlns:a16="http://schemas.microsoft.com/office/drawing/2014/main" id="{B8AD4A90-4960-4D57-A0C6-CDAC190E0BB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0651" y="19051"/>
            <a:ext cx="2419348" cy="12096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1</xdr:colOff>
      <xdr:row>23</xdr:row>
      <xdr:rowOff>166158</xdr:rowOff>
    </xdr:from>
    <xdr:to>
      <xdr:col>0</xdr:col>
      <xdr:colOff>1166284</xdr:colOff>
      <xdr:row>25</xdr:row>
      <xdr:rowOff>14592</xdr:rowOff>
    </xdr:to>
    <xdr:pic>
      <xdr:nvPicPr>
        <xdr:cNvPr id="9" name="Picture 8" descr="Imagen relacionada">
          <a:extLst>
            <a:ext uri="{FF2B5EF4-FFF2-40B4-BE49-F238E27FC236}">
              <a16:creationId xmlns:a16="http://schemas.microsoft.com/office/drawing/2014/main" id="{E7337D9C-0B3B-447B-BC0A-CD2B0FB7C1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 y="6770158"/>
          <a:ext cx="1166283" cy="578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34</xdr:row>
      <xdr:rowOff>7410</xdr:rowOff>
    </xdr:from>
    <xdr:to>
      <xdr:col>0</xdr:col>
      <xdr:colOff>1101107</xdr:colOff>
      <xdr:row>36</xdr:row>
      <xdr:rowOff>228602</xdr:rowOff>
    </xdr:to>
    <xdr:pic>
      <xdr:nvPicPr>
        <xdr:cNvPr id="11" name="Picture 10" descr="Resultado de imagen para seguro de vivienda">
          <a:extLst>
            <a:ext uri="{FF2B5EF4-FFF2-40B4-BE49-F238E27FC236}">
              <a16:creationId xmlns:a16="http://schemas.microsoft.com/office/drawing/2014/main" id="{7A5A3E62-8681-40F8-B83E-74839A54A65A}"/>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613" r="15684"/>
        <a:stretch/>
      </xdr:blipFill>
      <xdr:spPr bwMode="auto">
        <a:xfrm>
          <a:off x="63500" y="11056410"/>
          <a:ext cx="1037607" cy="887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46</xdr:row>
      <xdr:rowOff>158750</xdr:rowOff>
    </xdr:from>
    <xdr:to>
      <xdr:col>0</xdr:col>
      <xdr:colOff>1110131</xdr:colOff>
      <xdr:row>48</xdr:row>
      <xdr:rowOff>296331</xdr:rowOff>
    </xdr:to>
    <xdr:pic>
      <xdr:nvPicPr>
        <xdr:cNvPr id="12" name="Picture 11" descr="Imagen relacionada">
          <a:extLst>
            <a:ext uri="{FF2B5EF4-FFF2-40B4-BE49-F238E27FC236}">
              <a16:creationId xmlns:a16="http://schemas.microsoft.com/office/drawing/2014/main" id="{20FDFC02-781B-4CCA-B3FC-33D3BE5B7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15938500"/>
          <a:ext cx="1110130" cy="656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241795</xdr:rowOff>
    </xdr:from>
    <xdr:to>
      <xdr:col>0</xdr:col>
      <xdr:colOff>1112353</xdr:colOff>
      <xdr:row>59</xdr:row>
      <xdr:rowOff>319617</xdr:rowOff>
    </xdr:to>
    <xdr:pic>
      <xdr:nvPicPr>
        <xdr:cNvPr id="14" name="Picture 13" descr="Imagen relacionada">
          <a:extLst>
            <a:ext uri="{FF2B5EF4-FFF2-40B4-BE49-F238E27FC236}">
              <a16:creationId xmlns:a16="http://schemas.microsoft.com/office/drawing/2014/main" id="{82B2535C-6FBE-42B2-B9D3-0B06F71CB895}"/>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5106"/>
        <a:stretch/>
      </xdr:blipFill>
      <xdr:spPr bwMode="auto">
        <a:xfrm>
          <a:off x="0" y="19185962"/>
          <a:ext cx="1112353" cy="776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222251</xdr:rowOff>
    </xdr:from>
    <xdr:to>
      <xdr:col>0</xdr:col>
      <xdr:colOff>1099608</xdr:colOff>
      <xdr:row>71</xdr:row>
      <xdr:rowOff>98830</xdr:rowOff>
    </xdr:to>
    <xdr:pic>
      <xdr:nvPicPr>
        <xdr:cNvPr id="15" name="Picture 14" descr="https://s3-eu-west-1.amazonaws.com/rankia/images/valoraciones/0018/7771/sefuros-de-viaje.jpg?1425487257">
          <a:extLst>
            <a:ext uri="{FF2B5EF4-FFF2-40B4-BE49-F238E27FC236}">
              <a16:creationId xmlns:a16="http://schemas.microsoft.com/office/drawing/2014/main" id="{951357BC-71EA-46D9-9F58-C89CBCB6E0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2637751"/>
          <a:ext cx="1099608" cy="76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xdr:row>
      <xdr:rowOff>38100</xdr:rowOff>
    </xdr:from>
    <xdr:to>
      <xdr:col>3</xdr:col>
      <xdr:colOff>228599</xdr:colOff>
      <xdr:row>4</xdr:row>
      <xdr:rowOff>9525</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D47E0513-CAF5-4942-B5C8-CF209DBBCC1B}"/>
            </a:ext>
          </a:extLst>
        </xdr:cNvPr>
        <xdr:cNvSpPr/>
      </xdr:nvSpPr>
      <xdr:spPr>
        <a:xfrm flipH="1">
          <a:off x="600075" y="247650"/>
          <a:ext cx="1904999" cy="600075"/>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editAs="oneCell">
    <xdr:from>
      <xdr:col>9</xdr:col>
      <xdr:colOff>590552</xdr:colOff>
      <xdr:row>5</xdr:row>
      <xdr:rowOff>133350</xdr:rowOff>
    </xdr:from>
    <xdr:to>
      <xdr:col>12</xdr:col>
      <xdr:colOff>609601</xdr:colOff>
      <xdr:row>8</xdr:row>
      <xdr:rowOff>9525</xdr:rowOff>
    </xdr:to>
    <xdr:pic>
      <xdr:nvPicPr>
        <xdr:cNvPr id="3" name="Picture 2">
          <a:extLst>
            <a:ext uri="{FF2B5EF4-FFF2-40B4-BE49-F238E27FC236}">
              <a16:creationId xmlns:a16="http://schemas.microsoft.com/office/drawing/2014/main" id="{43591585-D1A5-4EDC-BD16-AF492CA4FC6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653" b="67728"/>
        <a:stretch/>
      </xdr:blipFill>
      <xdr:spPr bwMode="auto">
        <a:xfrm>
          <a:off x="7162802" y="1181100"/>
          <a:ext cx="2285999" cy="5048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219075</xdr:colOff>
      <xdr:row>0</xdr:row>
      <xdr:rowOff>0</xdr:rowOff>
    </xdr:from>
    <xdr:to>
      <xdr:col>13</xdr:col>
      <xdr:colOff>104775</xdr:colOff>
      <xdr:row>6</xdr:row>
      <xdr:rowOff>28575</xdr:rowOff>
    </xdr:to>
    <xdr:grpSp>
      <xdr:nvGrpSpPr>
        <xdr:cNvPr id="8" name="Group 7">
          <a:extLst>
            <a:ext uri="{FF2B5EF4-FFF2-40B4-BE49-F238E27FC236}">
              <a16:creationId xmlns:a16="http://schemas.microsoft.com/office/drawing/2014/main" id="{3EFF27FF-EAFD-4ACC-B65D-4147D6B50D52}"/>
            </a:ext>
          </a:extLst>
        </xdr:cNvPr>
        <xdr:cNvGrpSpPr/>
      </xdr:nvGrpSpPr>
      <xdr:grpSpPr>
        <a:xfrm>
          <a:off x="1891242" y="0"/>
          <a:ext cx="8913283" cy="1298575"/>
          <a:chOff x="2847974" y="38100"/>
          <a:chExt cx="6181726" cy="1248675"/>
        </a:xfrm>
      </xdr:grpSpPr>
      <xdr:sp macro="" textlink="">
        <xdr:nvSpPr>
          <xdr:cNvPr id="5" name="Rectangle: Rounded Corners 4">
            <a:extLst>
              <a:ext uri="{FF2B5EF4-FFF2-40B4-BE49-F238E27FC236}">
                <a16:creationId xmlns:a16="http://schemas.microsoft.com/office/drawing/2014/main" id="{F846ABE3-1592-47D1-8D4B-4D31CBF918B3}"/>
              </a:ext>
            </a:extLst>
          </xdr:cNvPr>
          <xdr:cNvSpPr/>
        </xdr:nvSpPr>
        <xdr:spPr>
          <a:xfrm>
            <a:off x="3736880" y="47625"/>
            <a:ext cx="5292820" cy="1111136"/>
          </a:xfrm>
          <a:prstGeom prst="roundRect">
            <a:avLst/>
          </a:prstGeom>
          <a:solidFill>
            <a:srgbClr val="ED1C2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500" b="1">
                <a:solidFill>
                  <a:sysClr val="windowText" lastClr="000000"/>
                </a:solidFill>
                <a:latin typeface="Century Gothic" panose="020B0502020202020204" pitchFamily="34" charset="0"/>
              </a:rPr>
              <a:t>Selección de Vehículo</a:t>
            </a:r>
          </a:p>
        </xdr:txBody>
      </xdr:sp>
      <xdr:pic>
        <xdr:nvPicPr>
          <xdr:cNvPr id="7" name="Picture 6" descr="Resultado de imagen para compra de vehículo">
            <a:extLst>
              <a:ext uri="{FF2B5EF4-FFF2-40B4-BE49-F238E27FC236}">
                <a16:creationId xmlns:a16="http://schemas.microsoft.com/office/drawing/2014/main" id="{CCEC94E5-6312-4F6C-851B-02223AE392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47974" y="38100"/>
            <a:ext cx="1876426" cy="1248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142873</xdr:colOff>
      <xdr:row>0</xdr:row>
      <xdr:rowOff>200026</xdr:rowOff>
    </xdr:from>
    <xdr:to>
      <xdr:col>2</xdr:col>
      <xdr:colOff>514349</xdr:colOff>
      <xdr:row>3</xdr:row>
      <xdr:rowOff>66676</xdr:rowOff>
    </xdr:to>
    <xdr:sp macro="" textlink="">
      <xdr:nvSpPr>
        <xdr:cNvPr id="7" name="Arrow: Right 6">
          <a:hlinkClick xmlns:r="http://schemas.openxmlformats.org/officeDocument/2006/relationships" r:id="rId1"/>
          <a:extLst>
            <a:ext uri="{FF2B5EF4-FFF2-40B4-BE49-F238E27FC236}">
              <a16:creationId xmlns:a16="http://schemas.microsoft.com/office/drawing/2014/main" id="{C8D1C1F8-3EFB-45CA-AD0E-95E56589ABE3}"/>
            </a:ext>
          </a:extLst>
        </xdr:cNvPr>
        <xdr:cNvSpPr/>
      </xdr:nvSpPr>
      <xdr:spPr>
        <a:xfrm flipH="1">
          <a:off x="752473" y="200026"/>
          <a:ext cx="981076" cy="495300"/>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R" sz="1100" b="1">
              <a:latin typeface="Century Gothic" panose="020B0502020202020204" pitchFamily="34" charset="0"/>
            </a:rPr>
            <a:t>Inicio</a:t>
          </a:r>
        </a:p>
      </xdr:txBody>
    </xdr:sp>
    <xdr:clientData/>
  </xdr:twoCellAnchor>
  <xdr:twoCellAnchor editAs="oneCell">
    <xdr:from>
      <xdr:col>11</xdr:col>
      <xdr:colOff>692151</xdr:colOff>
      <xdr:row>7</xdr:row>
      <xdr:rowOff>146049</xdr:rowOff>
    </xdr:from>
    <xdr:to>
      <xdr:col>14</xdr:col>
      <xdr:colOff>318559</xdr:colOff>
      <xdr:row>10</xdr:row>
      <xdr:rowOff>1057</xdr:rowOff>
    </xdr:to>
    <xdr:pic>
      <xdr:nvPicPr>
        <xdr:cNvPr id="11" name="Picture 10">
          <a:extLst>
            <a:ext uri="{FF2B5EF4-FFF2-40B4-BE49-F238E27FC236}">
              <a16:creationId xmlns:a16="http://schemas.microsoft.com/office/drawing/2014/main" id="{A8D4B146-6E25-4771-99E3-0C0F4BE7145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653" b="67728"/>
        <a:stretch/>
      </xdr:blipFill>
      <xdr:spPr bwMode="auto">
        <a:xfrm>
          <a:off x="9465734" y="1627716"/>
          <a:ext cx="2293408" cy="49000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409573</xdr:colOff>
      <xdr:row>0</xdr:row>
      <xdr:rowOff>0</xdr:rowOff>
    </xdr:from>
    <xdr:to>
      <xdr:col>14</xdr:col>
      <xdr:colOff>285750</xdr:colOff>
      <xdr:row>7</xdr:row>
      <xdr:rowOff>137583</xdr:rowOff>
    </xdr:to>
    <xdr:grpSp>
      <xdr:nvGrpSpPr>
        <xdr:cNvPr id="14" name="Group 13">
          <a:extLst>
            <a:ext uri="{FF2B5EF4-FFF2-40B4-BE49-F238E27FC236}">
              <a16:creationId xmlns:a16="http://schemas.microsoft.com/office/drawing/2014/main" id="{9E367F69-C250-4D81-9B73-25E486A07E47}"/>
            </a:ext>
          </a:extLst>
        </xdr:cNvPr>
        <xdr:cNvGrpSpPr/>
      </xdr:nvGrpSpPr>
      <xdr:grpSpPr>
        <a:xfrm>
          <a:off x="1933573" y="0"/>
          <a:ext cx="9866844" cy="1619250"/>
          <a:chOff x="1790698" y="0"/>
          <a:chExt cx="6877052" cy="1114425"/>
        </a:xfrm>
      </xdr:grpSpPr>
      <xdr:sp macro="" textlink="">
        <xdr:nvSpPr>
          <xdr:cNvPr id="9" name="Rectangle: Rounded Corners 8">
            <a:extLst>
              <a:ext uri="{FF2B5EF4-FFF2-40B4-BE49-F238E27FC236}">
                <a16:creationId xmlns:a16="http://schemas.microsoft.com/office/drawing/2014/main" id="{41B2980B-C1B9-4FD4-81DB-AC1AA1B7D0F5}"/>
              </a:ext>
            </a:extLst>
          </xdr:cNvPr>
          <xdr:cNvSpPr/>
        </xdr:nvSpPr>
        <xdr:spPr>
          <a:xfrm>
            <a:off x="3559327" y="9526"/>
            <a:ext cx="5108423" cy="1009650"/>
          </a:xfrm>
          <a:prstGeom prst="roundRect">
            <a:avLst/>
          </a:prstGeom>
          <a:solidFill>
            <a:srgbClr val="B9C7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R" sz="1800" b="1">
                <a:solidFill>
                  <a:sysClr val="windowText" lastClr="000000"/>
                </a:solidFill>
                <a:latin typeface="Century Gothic" panose="020B0502020202020204" pitchFamily="34" charset="0"/>
              </a:rPr>
              <a:t>Comparativo opciones</a:t>
            </a:r>
            <a:r>
              <a:rPr lang="es-CR" sz="1800" b="1" baseline="0">
                <a:solidFill>
                  <a:sysClr val="windowText" lastClr="000000"/>
                </a:solidFill>
                <a:latin typeface="Century Gothic" panose="020B0502020202020204" pitchFamily="34" charset="0"/>
              </a:rPr>
              <a:t> de tarjeta de crédito</a:t>
            </a:r>
            <a:endParaRPr lang="es-CR" sz="1800" b="1">
              <a:solidFill>
                <a:sysClr val="windowText" lastClr="000000"/>
              </a:solidFill>
              <a:latin typeface="Century Gothic" panose="020B0502020202020204" pitchFamily="34" charset="0"/>
            </a:endParaRPr>
          </a:p>
        </xdr:txBody>
      </xdr:sp>
      <xdr:pic>
        <xdr:nvPicPr>
          <xdr:cNvPr id="13" name="Picture 12" descr="https://media1.s-nbcnews.com/j/MSNBC/Components/Video/__NEW/credit-cards-today-tease-160218.today-inline-vid-featured-desktop.jpg">
            <a:extLst>
              <a:ext uri="{FF2B5EF4-FFF2-40B4-BE49-F238E27FC236}">
                <a16:creationId xmlns:a16="http://schemas.microsoft.com/office/drawing/2014/main" id="{D48FEC97-02F4-44AD-B10D-27CFED1A8A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698" y="0"/>
            <a:ext cx="1982179" cy="1114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V38"/>
  <sheetViews>
    <sheetView showGridLines="0" showRowColHeaders="0" workbookViewId="0"/>
  </sheetViews>
  <sheetFormatPr baseColWidth="10" defaultColWidth="9.140625" defaultRowHeight="16.5" x14ac:dyDescent="0.3"/>
  <cols>
    <col min="1" max="22" width="9.140625" style="1"/>
  </cols>
  <sheetData>
    <row r="14" spans="2:17" x14ac:dyDescent="0.3">
      <c r="B14" s="223" t="s">
        <v>0</v>
      </c>
      <c r="C14" s="223"/>
      <c r="D14" s="223"/>
      <c r="E14" s="223"/>
      <c r="F14" s="223"/>
      <c r="G14" s="223"/>
      <c r="H14" s="223"/>
      <c r="I14" s="223"/>
      <c r="J14" s="223"/>
      <c r="K14" s="223"/>
      <c r="L14" s="223"/>
      <c r="M14" s="223"/>
      <c r="N14" s="223"/>
      <c r="O14" s="223"/>
      <c r="P14" s="223"/>
      <c r="Q14" s="223"/>
    </row>
    <row r="15" spans="2:17" x14ac:dyDescent="0.3">
      <c r="B15" s="223"/>
      <c r="C15" s="223"/>
      <c r="D15" s="223"/>
      <c r="E15" s="223"/>
      <c r="F15" s="223"/>
      <c r="G15" s="223"/>
      <c r="H15" s="223"/>
      <c r="I15" s="223"/>
      <c r="J15" s="223"/>
      <c r="K15" s="223"/>
      <c r="L15" s="223"/>
      <c r="M15" s="223"/>
      <c r="N15" s="223"/>
      <c r="O15" s="223"/>
      <c r="P15" s="223"/>
      <c r="Q15" s="223"/>
    </row>
    <row r="16" spans="2:17" x14ac:dyDescent="0.3">
      <c r="B16" s="223" t="s">
        <v>1</v>
      </c>
      <c r="C16" s="223"/>
      <c r="D16" s="223"/>
      <c r="E16" s="223"/>
      <c r="F16" s="223"/>
      <c r="G16" s="223"/>
      <c r="H16" s="223"/>
      <c r="I16" s="223"/>
      <c r="J16" s="223"/>
      <c r="K16" s="223"/>
      <c r="L16" s="223"/>
      <c r="M16" s="223"/>
      <c r="N16" s="223"/>
      <c r="O16" s="223"/>
      <c r="P16" s="223"/>
      <c r="Q16" s="223"/>
    </row>
    <row r="17" spans="2:17" x14ac:dyDescent="0.3">
      <c r="B17" s="223"/>
      <c r="C17" s="223"/>
      <c r="D17" s="223"/>
      <c r="E17" s="223"/>
      <c r="F17" s="223"/>
      <c r="G17" s="223"/>
      <c r="H17" s="223"/>
      <c r="I17" s="223"/>
      <c r="J17" s="223"/>
      <c r="K17" s="223"/>
      <c r="L17" s="223"/>
      <c r="M17" s="223"/>
      <c r="N17" s="223"/>
      <c r="O17" s="223"/>
      <c r="P17" s="223"/>
      <c r="Q17" s="223"/>
    </row>
    <row r="33" spans="3:15" x14ac:dyDescent="0.3">
      <c r="C33" s="440" t="s">
        <v>550</v>
      </c>
      <c r="D33" s="440"/>
      <c r="E33" s="440"/>
      <c r="F33" s="440"/>
      <c r="G33" s="440"/>
      <c r="H33" s="440"/>
      <c r="I33" s="440"/>
      <c r="J33" s="440"/>
      <c r="K33" s="440"/>
      <c r="L33" s="440"/>
      <c r="M33" s="440"/>
      <c r="N33" s="440"/>
      <c r="O33" s="440"/>
    </row>
    <row r="34" spans="3:15" x14ac:dyDescent="0.3">
      <c r="C34" s="440"/>
      <c r="D34" s="440"/>
      <c r="E34" s="440"/>
      <c r="F34" s="440"/>
      <c r="G34" s="440"/>
      <c r="H34" s="440"/>
      <c r="I34" s="440"/>
      <c r="J34" s="440"/>
      <c r="K34" s="440"/>
      <c r="L34" s="440"/>
      <c r="M34" s="440"/>
      <c r="N34" s="440"/>
      <c r="O34" s="440"/>
    </row>
    <row r="35" spans="3:15" x14ac:dyDescent="0.3">
      <c r="C35" s="440"/>
      <c r="D35" s="440"/>
      <c r="E35" s="440"/>
      <c r="F35" s="440"/>
      <c r="G35" s="440"/>
      <c r="H35" s="440"/>
      <c r="I35" s="440"/>
      <c r="J35" s="440"/>
      <c r="K35" s="440"/>
      <c r="L35" s="440"/>
      <c r="M35" s="440"/>
      <c r="N35" s="440"/>
      <c r="O35" s="440"/>
    </row>
    <row r="36" spans="3:15" x14ac:dyDescent="0.3">
      <c r="C36" s="440"/>
      <c r="D36" s="440"/>
      <c r="E36" s="440"/>
      <c r="F36" s="440"/>
      <c r="G36" s="440"/>
      <c r="H36" s="440"/>
      <c r="I36" s="440"/>
      <c r="J36" s="440"/>
      <c r="K36" s="440"/>
      <c r="L36" s="440"/>
      <c r="M36" s="440"/>
      <c r="N36" s="440"/>
      <c r="O36" s="440"/>
    </row>
    <row r="37" spans="3:15" x14ac:dyDescent="0.3">
      <c r="C37" s="440"/>
      <c r="D37" s="440"/>
      <c r="E37" s="440"/>
      <c r="F37" s="440"/>
      <c r="G37" s="440"/>
      <c r="H37" s="440"/>
      <c r="I37" s="440"/>
      <c r="J37" s="440"/>
      <c r="K37" s="440"/>
      <c r="L37" s="440"/>
      <c r="M37" s="440"/>
      <c r="N37" s="440"/>
      <c r="O37" s="440"/>
    </row>
    <row r="38" spans="3:15" x14ac:dyDescent="0.3">
      <c r="C38" s="440"/>
      <c r="D38" s="440"/>
      <c r="E38" s="440"/>
      <c r="F38" s="440"/>
      <c r="G38" s="440"/>
      <c r="H38" s="440"/>
      <c r="I38" s="440"/>
      <c r="J38" s="440"/>
      <c r="K38" s="440"/>
      <c r="L38" s="440"/>
      <c r="M38" s="440"/>
      <c r="N38" s="440"/>
      <c r="O38" s="440"/>
    </row>
  </sheetData>
  <sheetProtection algorithmName="SHA-512" hashValue="jCVwY+dL6iYnQX7jR0eOmsJeN30rKI2/S9larTqA5meFv/jtd2oBi1Bzthtcib1ov49JWfGfEgLbG1D1vIxwqQ==" saltValue="BsnJP1Ta3CZ+ZnTED63YJQ==" spinCount="100000" sheet="1" objects="1" scenarios="1"/>
  <mergeCells count="3">
    <mergeCell ref="B14:Q15"/>
    <mergeCell ref="B16:Q17"/>
    <mergeCell ref="C33:O3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B9"/>
  </sheetPr>
  <dimension ref="A10:X84"/>
  <sheetViews>
    <sheetView showGridLines="0" showRowColHeaders="0" tabSelected="1" workbookViewId="0">
      <selection activeCell="D94" sqref="D94"/>
    </sheetView>
  </sheetViews>
  <sheetFormatPr baseColWidth="10" defaultColWidth="9.140625" defaultRowHeight="16.5" x14ac:dyDescent="0.3"/>
  <cols>
    <col min="1" max="2" width="9.140625" style="24"/>
    <col min="3" max="3" width="12.140625" style="24" customWidth="1"/>
    <col min="4" max="4" width="14.85546875" style="24" customWidth="1"/>
    <col min="5" max="5" width="7.85546875" style="24" customWidth="1"/>
    <col min="6" max="6" width="15.140625" style="24" customWidth="1"/>
    <col min="7" max="7" width="14.42578125" style="24" customWidth="1"/>
    <col min="8" max="8" width="13.7109375" style="24" customWidth="1"/>
    <col min="9" max="9" width="13.140625" style="24" customWidth="1"/>
    <col min="10" max="10" width="13.7109375" style="24" customWidth="1"/>
    <col min="11" max="11" width="10.7109375" style="24" customWidth="1"/>
    <col min="12" max="12" width="12.85546875" style="24" customWidth="1"/>
    <col min="13" max="13" width="13.5703125" style="24" customWidth="1"/>
    <col min="14" max="14" width="16.85546875" style="164" customWidth="1"/>
    <col min="15" max="18" width="9.140625" style="164"/>
    <col min="19" max="24" width="9.140625" style="165"/>
    <col min="25" max="16384" width="9.140625" style="25"/>
  </cols>
  <sheetData>
    <row r="10" spans="2:19" x14ac:dyDescent="0.3">
      <c r="B10" s="225" t="s">
        <v>441</v>
      </c>
      <c r="C10" s="225"/>
      <c r="D10" s="225"/>
      <c r="E10" s="225"/>
      <c r="F10" s="225"/>
      <c r="G10" s="225"/>
      <c r="H10" s="225"/>
      <c r="I10" s="225"/>
      <c r="J10" s="225"/>
      <c r="K10" s="225"/>
      <c r="L10" s="225"/>
      <c r="M10" s="225"/>
      <c r="N10" s="225"/>
      <c r="P10" s="165"/>
    </row>
    <row r="11" spans="2:19" ht="31.5" customHeight="1" x14ac:dyDescent="0.3">
      <c r="B11" s="225"/>
      <c r="C11" s="225"/>
      <c r="D11" s="225"/>
      <c r="E11" s="225"/>
      <c r="F11" s="225"/>
      <c r="G11" s="225"/>
      <c r="H11" s="225"/>
      <c r="I11" s="225"/>
      <c r="J11" s="225"/>
      <c r="K11" s="225"/>
      <c r="L11" s="225"/>
      <c r="M11" s="225"/>
      <c r="N11" s="225"/>
    </row>
    <row r="13" spans="2:19" ht="47.25" customHeight="1" x14ac:dyDescent="0.3">
      <c r="B13" s="369" t="s">
        <v>442</v>
      </c>
      <c r="C13" s="369"/>
      <c r="D13" s="369"/>
      <c r="E13" s="369" t="s">
        <v>450</v>
      </c>
      <c r="F13" s="369"/>
      <c r="G13" s="369"/>
      <c r="H13" s="369"/>
      <c r="I13" s="369" t="s">
        <v>500</v>
      </c>
      <c r="J13" s="369"/>
      <c r="K13" s="369"/>
    </row>
    <row r="14" spans="2:19" ht="19.5" customHeight="1" x14ac:dyDescent="0.3"/>
    <row r="15" spans="2:19" ht="16.5" customHeight="1" x14ac:dyDescent="0.3">
      <c r="B15" s="429" t="s">
        <v>442</v>
      </c>
      <c r="C15" s="429"/>
      <c r="D15" s="429"/>
      <c r="E15" s="429"/>
      <c r="F15" s="429"/>
      <c r="G15" s="429"/>
      <c r="H15" s="429"/>
      <c r="I15" s="429"/>
      <c r="J15" s="429"/>
      <c r="K15" s="429"/>
      <c r="L15" s="429"/>
      <c r="M15" s="429"/>
      <c r="N15" s="429"/>
      <c r="S15" s="41" t="s">
        <v>459</v>
      </c>
    </row>
    <row r="16" spans="2:19" ht="16.5" customHeight="1" x14ac:dyDescent="0.3">
      <c r="B16" s="310" t="s">
        <v>443</v>
      </c>
      <c r="C16" s="310"/>
      <c r="D16" s="310"/>
      <c r="E16" s="310"/>
      <c r="F16" s="310"/>
      <c r="G16" s="310"/>
      <c r="H16" s="310"/>
      <c r="I16" s="310"/>
      <c r="J16" s="310"/>
      <c r="K16" s="310"/>
      <c r="L16" s="310"/>
      <c r="M16" s="310"/>
      <c r="N16" s="310"/>
      <c r="S16" s="41" t="s">
        <v>460</v>
      </c>
    </row>
    <row r="17" spans="2:20" x14ac:dyDescent="0.3">
      <c r="B17" s="310"/>
      <c r="C17" s="310"/>
      <c r="D17" s="310"/>
      <c r="E17" s="310"/>
      <c r="F17" s="310"/>
      <c r="G17" s="310"/>
      <c r="H17" s="310"/>
      <c r="I17" s="310"/>
      <c r="J17" s="310"/>
      <c r="K17" s="310"/>
      <c r="L17" s="310"/>
      <c r="M17" s="310"/>
      <c r="N17" s="310"/>
      <c r="S17" s="41" t="s">
        <v>461</v>
      </c>
    </row>
    <row r="18" spans="2:20" ht="19.5" customHeight="1" x14ac:dyDescent="0.3">
      <c r="B18" s="310"/>
      <c r="C18" s="310"/>
      <c r="D18" s="310"/>
      <c r="E18" s="310"/>
      <c r="F18" s="310"/>
      <c r="G18" s="310"/>
      <c r="H18" s="310"/>
      <c r="I18" s="310"/>
      <c r="J18" s="310"/>
      <c r="K18" s="310"/>
      <c r="L18" s="310"/>
      <c r="M18" s="310"/>
      <c r="N18" s="310"/>
    </row>
    <row r="20" spans="2:20" ht="33.75" customHeight="1" x14ac:dyDescent="0.3">
      <c r="B20" s="420" t="s">
        <v>444</v>
      </c>
      <c r="C20" s="420"/>
      <c r="D20" s="420"/>
      <c r="F20" s="434" t="s">
        <v>530</v>
      </c>
      <c r="G20" s="434"/>
      <c r="H20" s="434"/>
      <c r="I20" s="434"/>
      <c r="J20" s="434"/>
      <c r="K20" s="434"/>
      <c r="L20" s="434"/>
      <c r="M20" s="434"/>
      <c r="N20" s="434"/>
    </row>
    <row r="21" spans="2:20" ht="47.25" customHeight="1" x14ac:dyDescent="0.3">
      <c r="B21" s="425" t="s">
        <v>445</v>
      </c>
      <c r="C21" s="425"/>
      <c r="D21" s="205"/>
      <c r="F21" s="426" t="s">
        <v>531</v>
      </c>
      <c r="G21" s="426"/>
      <c r="H21" s="426"/>
      <c r="I21" s="426"/>
      <c r="J21" s="426"/>
      <c r="K21" s="426"/>
      <c r="L21" s="426"/>
      <c r="M21" s="426"/>
      <c r="N21" s="426"/>
    </row>
    <row r="22" spans="2:20" ht="50.25" customHeight="1" x14ac:dyDescent="0.3">
      <c r="B22" s="421" t="s">
        <v>446</v>
      </c>
      <c r="C22" s="421"/>
      <c r="D22" s="205"/>
      <c r="F22" s="426"/>
      <c r="G22" s="426"/>
      <c r="H22" s="426"/>
      <c r="I22" s="426"/>
      <c r="J22" s="426"/>
      <c r="K22" s="426"/>
      <c r="L22" s="426"/>
      <c r="M22" s="426"/>
      <c r="N22" s="426"/>
    </row>
    <row r="23" spans="2:20" ht="43.5" customHeight="1" thickBot="1" x14ac:dyDescent="0.35">
      <c r="B23" s="430" t="s">
        <v>447</v>
      </c>
      <c r="C23" s="430"/>
      <c r="D23" s="222">
        <f>SUM(D21:D22)</f>
        <v>0</v>
      </c>
      <c r="F23" s="206" t="s">
        <v>463</v>
      </c>
      <c r="G23" s="206" t="s">
        <v>464</v>
      </c>
      <c r="H23" s="206" t="s">
        <v>463</v>
      </c>
      <c r="I23" s="206" t="s">
        <v>464</v>
      </c>
      <c r="J23" s="206" t="s">
        <v>463</v>
      </c>
      <c r="K23" s="206" t="s">
        <v>464</v>
      </c>
      <c r="L23" s="206" t="s">
        <v>463</v>
      </c>
      <c r="M23" s="206" t="s">
        <v>464</v>
      </c>
      <c r="N23" s="207"/>
    </row>
    <row r="24" spans="2:20" ht="30" customHeight="1" thickTop="1" x14ac:dyDescent="0.3">
      <c r="F24" s="208" t="s">
        <v>462</v>
      </c>
      <c r="G24" s="209" t="s">
        <v>459</v>
      </c>
      <c r="H24" s="208" t="s">
        <v>473</v>
      </c>
      <c r="I24" s="209" t="s">
        <v>459</v>
      </c>
      <c r="J24" s="208" t="s">
        <v>482</v>
      </c>
      <c r="K24" s="209" t="s">
        <v>459</v>
      </c>
      <c r="L24" s="431" t="s">
        <v>491</v>
      </c>
      <c r="M24" s="431" t="s">
        <v>459</v>
      </c>
      <c r="N24" s="207"/>
    </row>
    <row r="25" spans="2:20" ht="24" customHeight="1" x14ac:dyDescent="0.3">
      <c r="B25" s="427" t="s">
        <v>466</v>
      </c>
      <c r="C25" s="427"/>
      <c r="D25" s="427"/>
      <c r="F25" s="208" t="s">
        <v>465</v>
      </c>
      <c r="G25" s="209" t="s">
        <v>459</v>
      </c>
      <c r="H25" s="208" t="s">
        <v>474</v>
      </c>
      <c r="I25" s="209" t="s">
        <v>459</v>
      </c>
      <c r="J25" s="208" t="s">
        <v>483</v>
      </c>
      <c r="K25" s="209" t="s">
        <v>459</v>
      </c>
      <c r="L25" s="421"/>
      <c r="M25" s="421"/>
      <c r="N25" s="207"/>
    </row>
    <row r="26" spans="2:20" ht="36.75" customHeight="1" x14ac:dyDescent="0.3">
      <c r="B26" s="428"/>
      <c r="C26" s="428"/>
      <c r="D26" s="428"/>
      <c r="F26" s="208" t="s">
        <v>467</v>
      </c>
      <c r="G26" s="209" t="s">
        <v>459</v>
      </c>
      <c r="H26" s="208" t="s">
        <v>475</v>
      </c>
      <c r="I26" s="209" t="s">
        <v>459</v>
      </c>
      <c r="J26" s="208" t="s">
        <v>484</v>
      </c>
      <c r="K26" s="209" t="s">
        <v>459</v>
      </c>
      <c r="L26" s="209" t="s">
        <v>492</v>
      </c>
      <c r="M26" s="209" t="s">
        <v>459</v>
      </c>
      <c r="N26" s="207"/>
    </row>
    <row r="27" spans="2:20" ht="28.5" x14ac:dyDescent="0.3">
      <c r="B27" s="238"/>
      <c r="C27" s="238"/>
      <c r="D27" s="238"/>
      <c r="F27" s="208" t="s">
        <v>468</v>
      </c>
      <c r="G27" s="209" t="s">
        <v>459</v>
      </c>
      <c r="H27" s="208" t="s">
        <v>476</v>
      </c>
      <c r="I27" s="209" t="s">
        <v>459</v>
      </c>
      <c r="J27" s="208" t="s">
        <v>485</v>
      </c>
      <c r="K27" s="209" t="s">
        <v>459</v>
      </c>
      <c r="L27" s="210" t="s">
        <v>493</v>
      </c>
      <c r="M27" s="209" t="s">
        <v>459</v>
      </c>
      <c r="N27" s="211"/>
      <c r="R27" s="212"/>
      <c r="S27" s="212"/>
      <c r="T27" s="212"/>
    </row>
    <row r="28" spans="2:20" ht="43.5" thickBot="1" x14ac:dyDescent="0.35">
      <c r="B28" s="438"/>
      <c r="C28" s="438"/>
      <c r="D28" s="438"/>
      <c r="F28" s="208" t="s">
        <v>469</v>
      </c>
      <c r="G28" s="209" t="s">
        <v>459</v>
      </c>
      <c r="H28" s="208" t="s">
        <v>477</v>
      </c>
      <c r="I28" s="209" t="s">
        <v>459</v>
      </c>
      <c r="J28" s="208" t="s">
        <v>486</v>
      </c>
      <c r="K28" s="209" t="s">
        <v>459</v>
      </c>
      <c r="L28" s="210" t="s">
        <v>494</v>
      </c>
      <c r="M28" s="210"/>
      <c r="N28" s="211"/>
      <c r="R28" s="213"/>
      <c r="S28" s="213"/>
      <c r="T28" s="213"/>
    </row>
    <row r="29" spans="2:20" ht="28.5" x14ac:dyDescent="0.3">
      <c r="F29" s="208" t="s">
        <v>330</v>
      </c>
      <c r="G29" s="209" t="s">
        <v>459</v>
      </c>
      <c r="H29" s="208" t="s">
        <v>478</v>
      </c>
      <c r="I29" s="209" t="s">
        <v>459</v>
      </c>
      <c r="J29" s="208" t="s">
        <v>487</v>
      </c>
      <c r="K29" s="209" t="s">
        <v>459</v>
      </c>
      <c r="L29" s="210" t="s">
        <v>494</v>
      </c>
      <c r="M29" s="210"/>
      <c r="N29" s="211"/>
      <c r="R29" s="213"/>
      <c r="S29" s="213"/>
      <c r="T29" s="213"/>
    </row>
    <row r="30" spans="2:20" ht="42.75" x14ac:dyDescent="0.3">
      <c r="F30" s="208" t="s">
        <v>470</v>
      </c>
      <c r="G30" s="209" t="s">
        <v>459</v>
      </c>
      <c r="H30" s="208" t="s">
        <v>479</v>
      </c>
      <c r="I30" s="209" t="s">
        <v>459</v>
      </c>
      <c r="J30" s="208" t="s">
        <v>488</v>
      </c>
      <c r="K30" s="209" t="s">
        <v>459</v>
      </c>
      <c r="L30" s="210" t="s">
        <v>494</v>
      </c>
      <c r="M30" s="210"/>
      <c r="N30" s="211"/>
      <c r="R30" s="213"/>
      <c r="S30" s="213"/>
      <c r="T30" s="213"/>
    </row>
    <row r="31" spans="2:20" ht="28.5" x14ac:dyDescent="0.3">
      <c r="B31" s="424"/>
      <c r="C31" s="424"/>
      <c r="D31" s="424"/>
      <c r="F31" s="208" t="s">
        <v>471</v>
      </c>
      <c r="G31" s="209" t="s">
        <v>459</v>
      </c>
      <c r="H31" s="208" t="s">
        <v>480</v>
      </c>
      <c r="I31" s="209" t="s">
        <v>459</v>
      </c>
      <c r="J31" s="208" t="s">
        <v>489</v>
      </c>
      <c r="K31" s="209" t="s">
        <v>459</v>
      </c>
      <c r="L31" s="210" t="s">
        <v>494</v>
      </c>
      <c r="M31" s="210"/>
      <c r="N31" s="211"/>
      <c r="R31" s="435"/>
      <c r="S31" s="435"/>
      <c r="T31" s="435"/>
    </row>
    <row r="32" spans="2:20" ht="43.5" thickBot="1" x14ac:dyDescent="0.35">
      <c r="B32" s="424"/>
      <c r="C32" s="424"/>
      <c r="D32" s="424"/>
      <c r="F32" s="214" t="s">
        <v>472</v>
      </c>
      <c r="G32" s="215" t="s">
        <v>459</v>
      </c>
      <c r="H32" s="214" t="s">
        <v>481</v>
      </c>
      <c r="I32" s="215" t="s">
        <v>459</v>
      </c>
      <c r="J32" s="214" t="s">
        <v>490</v>
      </c>
      <c r="K32" s="215" t="s">
        <v>459</v>
      </c>
      <c r="L32" s="216" t="s">
        <v>494</v>
      </c>
      <c r="M32" s="216"/>
      <c r="N32" s="211"/>
      <c r="R32" s="436"/>
      <c r="S32" s="436"/>
      <c r="T32" s="436"/>
    </row>
    <row r="33" spans="2:24" x14ac:dyDescent="0.3">
      <c r="F33" s="217"/>
      <c r="G33" s="218"/>
      <c r="H33" s="217"/>
      <c r="I33" s="218"/>
      <c r="J33" s="217"/>
      <c r="K33" s="218"/>
      <c r="L33" s="115"/>
      <c r="M33" s="115"/>
      <c r="N33" s="211"/>
      <c r="R33" s="213"/>
      <c r="S33" s="213"/>
      <c r="T33" s="213"/>
    </row>
    <row r="34" spans="2:24" ht="16.5" customHeight="1" x14ac:dyDescent="0.3">
      <c r="B34" s="423" t="s">
        <v>495</v>
      </c>
      <c r="C34" s="423"/>
      <c r="D34" s="423"/>
      <c r="E34" s="423"/>
      <c r="F34" s="423"/>
      <c r="G34" s="423"/>
      <c r="H34" s="423"/>
      <c r="I34" s="423"/>
      <c r="J34" s="423"/>
      <c r="K34" s="423"/>
      <c r="L34" s="423"/>
      <c r="M34" s="423"/>
      <c r="N34" s="423"/>
      <c r="R34" s="213"/>
      <c r="S34" s="213"/>
      <c r="T34" s="213"/>
    </row>
    <row r="35" spans="2:24" ht="26.25" customHeight="1" x14ac:dyDescent="0.3">
      <c r="B35" s="424" t="s">
        <v>533</v>
      </c>
      <c r="C35" s="424"/>
      <c r="D35" s="424"/>
      <c r="E35" s="424"/>
      <c r="F35" s="424"/>
      <c r="G35" s="424"/>
      <c r="H35" s="424"/>
      <c r="I35" s="424"/>
      <c r="J35" s="424"/>
      <c r="K35" s="424"/>
      <c r="L35" s="424"/>
      <c r="M35" s="424"/>
      <c r="N35" s="424"/>
      <c r="R35" s="213"/>
      <c r="S35" s="213"/>
      <c r="T35" s="213"/>
    </row>
    <row r="36" spans="2:24" ht="16.5" customHeight="1" x14ac:dyDescent="0.3">
      <c r="B36" s="424" t="s">
        <v>537</v>
      </c>
      <c r="C36" s="424"/>
      <c r="D36" s="424"/>
      <c r="E36" s="424"/>
      <c r="F36" s="424"/>
      <c r="G36" s="424"/>
      <c r="H36" s="424"/>
      <c r="I36" s="424"/>
      <c r="J36" s="424"/>
      <c r="K36" s="424"/>
      <c r="L36" s="424"/>
      <c r="M36" s="424"/>
      <c r="N36" s="424"/>
      <c r="R36" s="213"/>
      <c r="S36" s="213"/>
      <c r="T36" s="213"/>
    </row>
    <row r="37" spans="2:24" ht="16.5" customHeight="1" x14ac:dyDescent="0.3">
      <c r="B37" s="424"/>
      <c r="C37" s="424"/>
      <c r="D37" s="424"/>
      <c r="E37" s="424"/>
      <c r="F37" s="424"/>
      <c r="G37" s="424"/>
      <c r="H37" s="424"/>
      <c r="I37" s="424"/>
      <c r="J37" s="424"/>
      <c r="K37" s="424"/>
      <c r="L37" s="424"/>
      <c r="M37" s="424"/>
      <c r="N37" s="424"/>
      <c r="R37" s="213"/>
      <c r="S37" s="213"/>
      <c r="T37" s="213"/>
    </row>
    <row r="38" spans="2:24" ht="16.5" customHeight="1" x14ac:dyDescent="0.3">
      <c r="B38" s="424" t="s">
        <v>496</v>
      </c>
      <c r="C38" s="424"/>
      <c r="D38" s="424"/>
      <c r="E38" s="424"/>
      <c r="F38" s="424"/>
      <c r="G38" s="424"/>
      <c r="H38" s="424"/>
      <c r="I38" s="424"/>
      <c r="J38" s="424"/>
      <c r="K38" s="424"/>
      <c r="L38" s="424"/>
      <c r="M38" s="424"/>
      <c r="N38" s="424"/>
      <c r="R38" s="213"/>
      <c r="S38" s="213"/>
      <c r="T38" s="213"/>
    </row>
    <row r="39" spans="2:24" ht="23.25" customHeight="1" x14ac:dyDescent="0.3">
      <c r="B39" s="424"/>
      <c r="C39" s="424"/>
      <c r="D39" s="424"/>
      <c r="E39" s="424"/>
      <c r="F39" s="424"/>
      <c r="G39" s="424"/>
      <c r="H39" s="424"/>
      <c r="I39" s="424"/>
      <c r="J39" s="424"/>
      <c r="K39" s="424"/>
      <c r="L39" s="424"/>
      <c r="M39" s="424"/>
      <c r="N39" s="424"/>
      <c r="R39" s="213"/>
      <c r="S39" s="213"/>
      <c r="T39" s="213"/>
    </row>
    <row r="40" spans="2:24" ht="16.5" customHeight="1" x14ac:dyDescent="0.3">
      <c r="B40" s="424" t="s">
        <v>497</v>
      </c>
      <c r="C40" s="424"/>
      <c r="D40" s="424"/>
      <c r="E40" s="424"/>
      <c r="F40" s="424"/>
      <c r="G40" s="424"/>
      <c r="H40" s="424"/>
      <c r="I40" s="424"/>
      <c r="J40" s="424"/>
      <c r="K40" s="424"/>
      <c r="L40" s="424"/>
      <c r="M40" s="424"/>
      <c r="N40" s="424"/>
      <c r="R40" s="213"/>
      <c r="S40" s="213"/>
      <c r="T40" s="213"/>
    </row>
    <row r="41" spans="2:24" x14ac:dyDescent="0.3">
      <c r="B41" s="424"/>
      <c r="C41" s="424"/>
      <c r="D41" s="424"/>
      <c r="E41" s="424"/>
      <c r="F41" s="424"/>
      <c r="G41" s="424"/>
      <c r="H41" s="424"/>
      <c r="I41" s="424"/>
      <c r="J41" s="424"/>
      <c r="K41" s="424"/>
      <c r="L41" s="424"/>
      <c r="M41" s="424"/>
      <c r="N41" s="424"/>
      <c r="R41" s="213"/>
      <c r="S41" s="213"/>
      <c r="T41" s="213"/>
    </row>
    <row r="42" spans="2:24" x14ac:dyDescent="0.3">
      <c r="B42" s="424" t="s">
        <v>498</v>
      </c>
      <c r="C42" s="424"/>
      <c r="D42" s="424"/>
      <c r="E42" s="424"/>
      <c r="F42" s="424"/>
      <c r="G42" s="424"/>
      <c r="H42" s="424"/>
      <c r="I42" s="424"/>
      <c r="J42" s="424"/>
      <c r="K42" s="424"/>
      <c r="L42" s="424"/>
      <c r="M42" s="424"/>
      <c r="N42" s="424"/>
      <c r="R42" s="213"/>
      <c r="S42" s="213"/>
      <c r="T42" s="213"/>
    </row>
    <row r="43" spans="2:24" x14ac:dyDescent="0.3">
      <c r="B43" s="424"/>
      <c r="C43" s="424"/>
      <c r="D43" s="424"/>
      <c r="E43" s="424"/>
      <c r="F43" s="424"/>
      <c r="G43" s="424"/>
      <c r="H43" s="424"/>
      <c r="I43" s="424"/>
      <c r="J43" s="424"/>
      <c r="K43" s="424"/>
      <c r="L43" s="424"/>
      <c r="M43" s="424"/>
      <c r="N43" s="424"/>
      <c r="R43" s="213"/>
      <c r="S43" s="213"/>
      <c r="T43" s="213"/>
    </row>
    <row r="44" spans="2:24" x14ac:dyDescent="0.3">
      <c r="B44" s="424" t="s">
        <v>499</v>
      </c>
      <c r="C44" s="424"/>
      <c r="D44" s="424"/>
      <c r="E44" s="424"/>
      <c r="F44" s="424"/>
      <c r="G44" s="424"/>
      <c r="H44" s="424"/>
      <c r="I44" s="424"/>
      <c r="J44" s="424"/>
      <c r="K44" s="424"/>
      <c r="L44" s="424"/>
      <c r="M44" s="424"/>
      <c r="N44" s="424"/>
      <c r="R44" s="213"/>
      <c r="S44" s="213"/>
      <c r="T44" s="213"/>
    </row>
    <row r="45" spans="2:24" ht="24" customHeight="1" x14ac:dyDescent="0.3">
      <c r="B45" s="424"/>
      <c r="C45" s="424"/>
      <c r="D45" s="424"/>
      <c r="E45" s="424"/>
      <c r="F45" s="424"/>
      <c r="G45" s="424"/>
      <c r="H45" s="424"/>
      <c r="I45" s="424"/>
      <c r="J45" s="424"/>
      <c r="K45" s="424"/>
      <c r="L45" s="424"/>
      <c r="M45" s="424"/>
      <c r="N45" s="424"/>
      <c r="R45" s="213"/>
      <c r="S45" s="213"/>
      <c r="T45" s="213"/>
    </row>
    <row r="46" spans="2:24" x14ac:dyDescent="0.3">
      <c r="F46" s="219"/>
      <c r="G46" s="220"/>
      <c r="H46" s="220"/>
      <c r="I46" s="220"/>
      <c r="J46" s="220"/>
      <c r="K46" s="220"/>
      <c r="L46" s="220"/>
      <c r="M46" s="220"/>
      <c r="N46" s="221"/>
    </row>
    <row r="47" spans="2:24" x14ac:dyDescent="0.3">
      <c r="B47" s="422" t="s">
        <v>450</v>
      </c>
      <c r="C47" s="422"/>
      <c r="D47" s="422"/>
      <c r="E47" s="422"/>
      <c r="F47" s="422"/>
      <c r="G47" s="422"/>
      <c r="H47" s="422"/>
      <c r="I47" s="422"/>
      <c r="J47" s="422"/>
      <c r="K47" s="422"/>
      <c r="L47" s="422"/>
      <c r="M47" s="422"/>
      <c r="N47" s="422"/>
    </row>
    <row r="48" spans="2:24" x14ac:dyDescent="0.3">
      <c r="R48" s="437" t="s">
        <v>448</v>
      </c>
      <c r="S48" s="437"/>
      <c r="T48" s="437"/>
      <c r="U48" s="437"/>
      <c r="V48" s="437"/>
      <c r="W48" s="437"/>
      <c r="X48" s="437"/>
    </row>
    <row r="49" spans="2:24" x14ac:dyDescent="0.3">
      <c r="B49" s="288" t="s">
        <v>439</v>
      </c>
      <c r="C49" s="288"/>
      <c r="D49" s="288"/>
      <c r="E49" s="288"/>
      <c r="F49" s="288"/>
      <c r="G49" s="288"/>
      <c r="H49" s="288"/>
      <c r="I49" s="288"/>
      <c r="J49" s="288"/>
      <c r="K49" s="288"/>
      <c r="L49" s="288"/>
      <c r="M49" s="288"/>
      <c r="N49" s="288"/>
      <c r="R49" s="433" t="s">
        <v>449</v>
      </c>
      <c r="S49" s="433"/>
      <c r="T49" s="433"/>
      <c r="U49" s="433"/>
      <c r="V49" s="433"/>
      <c r="W49" s="433"/>
      <c r="X49" s="433"/>
    </row>
    <row r="50" spans="2:24" x14ac:dyDescent="0.3">
      <c r="B50" s="288"/>
      <c r="C50" s="288"/>
      <c r="D50" s="288"/>
      <c r="E50" s="288"/>
      <c r="F50" s="288"/>
      <c r="G50" s="288"/>
      <c r="H50" s="288"/>
      <c r="I50" s="288"/>
      <c r="J50" s="288"/>
      <c r="K50" s="288"/>
      <c r="L50" s="288"/>
      <c r="M50" s="288"/>
      <c r="N50" s="288"/>
      <c r="R50" s="433" t="s">
        <v>451</v>
      </c>
      <c r="S50" s="433"/>
      <c r="T50" s="433"/>
      <c r="U50" s="433"/>
      <c r="V50" s="433"/>
      <c r="W50" s="433"/>
      <c r="X50" s="433"/>
    </row>
    <row r="51" spans="2:24" ht="16.5" customHeight="1" x14ac:dyDescent="0.3">
      <c r="B51" s="225" t="s">
        <v>505</v>
      </c>
      <c r="C51" s="225"/>
      <c r="D51" s="225"/>
      <c r="E51" s="225"/>
      <c r="F51" s="225"/>
      <c r="G51" s="225"/>
      <c r="H51" s="225"/>
      <c r="I51" s="225"/>
      <c r="J51" s="225"/>
      <c r="K51" s="225"/>
      <c r="L51" s="225"/>
      <c r="M51" s="225"/>
      <c r="N51" s="225"/>
      <c r="R51" s="433" t="s">
        <v>452</v>
      </c>
      <c r="S51" s="433"/>
      <c r="T51" s="433"/>
      <c r="U51" s="433"/>
      <c r="V51" s="433"/>
      <c r="W51" s="433"/>
      <c r="X51" s="433"/>
    </row>
    <row r="52" spans="2:24" x14ac:dyDescent="0.3">
      <c r="B52" s="225"/>
      <c r="C52" s="225"/>
      <c r="D52" s="225"/>
      <c r="E52" s="225"/>
      <c r="F52" s="225"/>
      <c r="G52" s="225"/>
      <c r="H52" s="225"/>
      <c r="I52" s="225"/>
      <c r="J52" s="225"/>
      <c r="K52" s="225"/>
      <c r="L52" s="225"/>
      <c r="M52" s="225"/>
      <c r="N52" s="225"/>
      <c r="R52" s="432" t="s">
        <v>453</v>
      </c>
      <c r="S52" s="432"/>
      <c r="T52" s="432"/>
      <c r="U52" s="432"/>
      <c r="V52" s="432"/>
      <c r="W52" s="432"/>
      <c r="X52" s="432"/>
    </row>
    <row r="53" spans="2:24" ht="16.5" customHeight="1" x14ac:dyDescent="0.3">
      <c r="B53" s="225" t="s">
        <v>440</v>
      </c>
      <c r="C53" s="225"/>
      <c r="D53" s="225"/>
      <c r="E53" s="225"/>
      <c r="F53" s="225"/>
      <c r="G53" s="225"/>
      <c r="H53" s="225"/>
      <c r="I53" s="225"/>
      <c r="J53" s="225"/>
      <c r="K53" s="225"/>
      <c r="L53" s="225"/>
      <c r="M53" s="225"/>
      <c r="N53" s="225"/>
      <c r="R53" s="433" t="s">
        <v>454</v>
      </c>
      <c r="S53" s="433"/>
      <c r="T53" s="433"/>
      <c r="U53" s="433"/>
      <c r="V53" s="433"/>
      <c r="W53" s="433"/>
      <c r="X53" s="433"/>
    </row>
    <row r="54" spans="2:24" ht="16.5" customHeight="1" x14ac:dyDescent="0.3">
      <c r="B54" s="225"/>
      <c r="C54" s="225"/>
      <c r="D54" s="225"/>
      <c r="E54" s="225"/>
      <c r="F54" s="225"/>
      <c r="G54" s="225"/>
      <c r="H54" s="225"/>
      <c r="I54" s="225"/>
      <c r="J54" s="225"/>
      <c r="K54" s="225"/>
      <c r="L54" s="225"/>
      <c r="M54" s="225"/>
      <c r="N54" s="225"/>
      <c r="R54" s="433"/>
      <c r="S54" s="433"/>
      <c r="T54" s="433"/>
      <c r="U54" s="433"/>
      <c r="V54" s="433"/>
      <c r="W54" s="433"/>
      <c r="X54" s="433"/>
    </row>
    <row r="55" spans="2:24" x14ac:dyDescent="0.3">
      <c r="B55" s="225"/>
      <c r="C55" s="225"/>
      <c r="D55" s="225"/>
      <c r="E55" s="225"/>
      <c r="F55" s="225"/>
      <c r="G55" s="225"/>
      <c r="H55" s="225"/>
      <c r="I55" s="225"/>
      <c r="J55" s="225"/>
      <c r="K55" s="225"/>
      <c r="L55" s="225"/>
      <c r="M55" s="225"/>
      <c r="N55" s="225"/>
    </row>
    <row r="56" spans="2:24" ht="16.5" customHeight="1" x14ac:dyDescent="0.3">
      <c r="B56" s="225" t="s">
        <v>506</v>
      </c>
      <c r="C56" s="225"/>
      <c r="D56" s="225"/>
      <c r="E56" s="225"/>
      <c r="F56" s="225"/>
      <c r="G56" s="225"/>
      <c r="H56" s="225"/>
      <c r="I56" s="225"/>
      <c r="J56" s="225"/>
      <c r="K56" s="225"/>
      <c r="L56" s="225"/>
      <c r="M56" s="225"/>
      <c r="N56" s="225"/>
    </row>
    <row r="57" spans="2:24" x14ac:dyDescent="0.3">
      <c r="B57" s="225"/>
      <c r="C57" s="225"/>
      <c r="D57" s="225"/>
      <c r="E57" s="225"/>
      <c r="F57" s="225"/>
      <c r="G57" s="225"/>
      <c r="H57" s="225"/>
      <c r="I57" s="225"/>
      <c r="J57" s="225"/>
      <c r="K57" s="225"/>
      <c r="L57" s="225"/>
      <c r="M57" s="225"/>
      <c r="N57" s="225"/>
    </row>
    <row r="58" spans="2:24" ht="16.5" customHeight="1" x14ac:dyDescent="0.3">
      <c r="B58" s="225"/>
      <c r="C58" s="225"/>
      <c r="D58" s="225"/>
      <c r="E58" s="225"/>
      <c r="F58" s="225"/>
      <c r="G58" s="225"/>
      <c r="H58" s="225"/>
      <c r="I58" s="225"/>
      <c r="J58" s="225"/>
      <c r="K58" s="225"/>
      <c r="L58" s="225"/>
      <c r="M58" s="225"/>
      <c r="N58" s="225"/>
    </row>
    <row r="59" spans="2:24" ht="10.5" customHeight="1" x14ac:dyDescent="0.3">
      <c r="B59" s="87"/>
      <c r="C59" s="87"/>
      <c r="D59" s="87"/>
      <c r="E59" s="87"/>
      <c r="F59" s="87"/>
      <c r="G59" s="87"/>
      <c r="H59" s="87"/>
      <c r="I59" s="87"/>
      <c r="J59" s="87"/>
      <c r="K59" s="87"/>
      <c r="L59" s="87"/>
      <c r="M59" s="87"/>
      <c r="N59" s="189"/>
    </row>
    <row r="60" spans="2:24" ht="25.5" customHeight="1" x14ac:dyDescent="0.3">
      <c r="B60" s="225" t="s">
        <v>456</v>
      </c>
      <c r="C60" s="225"/>
      <c r="D60" s="225"/>
      <c r="E60" s="225"/>
      <c r="F60" s="225"/>
      <c r="G60" s="225"/>
      <c r="H60" s="225"/>
      <c r="I60" s="225"/>
      <c r="J60" s="225"/>
      <c r="K60" s="225"/>
      <c r="L60" s="225"/>
      <c r="M60" s="225"/>
      <c r="N60" s="225"/>
    </row>
    <row r="61" spans="2:24" x14ac:dyDescent="0.3">
      <c r="B61" s="24" t="s">
        <v>455</v>
      </c>
    </row>
    <row r="62" spans="2:24" x14ac:dyDescent="0.3">
      <c r="B62" s="24" t="s">
        <v>457</v>
      </c>
    </row>
    <row r="64" spans="2:24" ht="32.25" customHeight="1" x14ac:dyDescent="0.3">
      <c r="B64" s="225" t="s">
        <v>458</v>
      </c>
      <c r="C64" s="225"/>
      <c r="D64" s="225"/>
      <c r="E64" s="225"/>
      <c r="F64" s="225"/>
      <c r="G64" s="225"/>
      <c r="H64" s="225"/>
      <c r="I64" s="225"/>
      <c r="J64" s="225"/>
      <c r="K64" s="225"/>
      <c r="L64" s="225"/>
      <c r="M64" s="225"/>
      <c r="N64" s="225"/>
    </row>
    <row r="65" spans="2:14" x14ac:dyDescent="0.3">
      <c r="B65" s="87"/>
      <c r="C65" s="87"/>
      <c r="D65" s="87"/>
      <c r="E65" s="87"/>
      <c r="F65" s="87"/>
      <c r="G65" s="87"/>
      <c r="H65" s="87"/>
      <c r="I65" s="87"/>
      <c r="J65" s="87"/>
      <c r="K65" s="87"/>
      <c r="L65" s="87"/>
      <c r="M65" s="87"/>
      <c r="N65" s="189"/>
    </row>
    <row r="66" spans="2:14" x14ac:dyDescent="0.3">
      <c r="B66" s="439" t="s">
        <v>126</v>
      </c>
      <c r="C66" s="439"/>
      <c r="D66" s="439"/>
      <c r="E66" s="439"/>
      <c r="F66" s="439"/>
      <c r="G66" s="439"/>
      <c r="H66" s="439"/>
      <c r="I66" s="439"/>
      <c r="J66" s="439"/>
      <c r="K66" s="439"/>
      <c r="L66" s="439"/>
      <c r="M66" s="439"/>
      <c r="N66" s="439"/>
    </row>
    <row r="68" spans="2:14" ht="16.5" customHeight="1" x14ac:dyDescent="0.3">
      <c r="B68" s="225" t="s">
        <v>532</v>
      </c>
      <c r="C68" s="225"/>
      <c r="D68" s="225"/>
      <c r="E68" s="225"/>
      <c r="F68" s="225"/>
      <c r="G68" s="225"/>
      <c r="H68" s="225"/>
      <c r="I68" s="225"/>
      <c r="J68" s="225"/>
      <c r="K68" s="225"/>
      <c r="L68" s="225"/>
      <c r="M68" s="225"/>
      <c r="N68" s="225"/>
    </row>
    <row r="70" spans="2:14" x14ac:dyDescent="0.3">
      <c r="B70" s="225" t="s">
        <v>501</v>
      </c>
      <c r="C70" s="225"/>
      <c r="D70" s="225"/>
      <c r="E70" s="225"/>
      <c r="F70" s="225"/>
      <c r="G70" s="225"/>
      <c r="H70" s="225"/>
      <c r="I70" s="225"/>
      <c r="J70" s="225"/>
      <c r="K70" s="225"/>
      <c r="L70" s="225"/>
      <c r="M70" s="225"/>
      <c r="N70" s="225"/>
    </row>
    <row r="71" spans="2:14" x14ac:dyDescent="0.3">
      <c r="B71" s="225"/>
      <c r="C71" s="225"/>
      <c r="D71" s="225"/>
      <c r="E71" s="225"/>
      <c r="F71" s="225"/>
      <c r="G71" s="225"/>
      <c r="H71" s="225"/>
      <c r="I71" s="225"/>
      <c r="J71" s="225"/>
      <c r="K71" s="225"/>
      <c r="L71" s="225"/>
      <c r="M71" s="225"/>
      <c r="N71" s="225"/>
    </row>
    <row r="72" spans="2:14" x14ac:dyDescent="0.3">
      <c r="B72" s="225"/>
      <c r="C72" s="225"/>
      <c r="D72" s="225"/>
      <c r="E72" s="225"/>
      <c r="F72" s="225"/>
      <c r="G72" s="225"/>
      <c r="H72" s="225"/>
      <c r="I72" s="225"/>
      <c r="J72" s="225"/>
      <c r="K72" s="225"/>
      <c r="L72" s="225"/>
      <c r="M72" s="225"/>
      <c r="N72" s="225"/>
    </row>
    <row r="73" spans="2:14" x14ac:dyDescent="0.3">
      <c r="B73" s="225" t="s">
        <v>502</v>
      </c>
      <c r="C73" s="225"/>
      <c r="D73" s="225"/>
      <c r="E73" s="225"/>
      <c r="F73" s="225"/>
      <c r="G73" s="225"/>
      <c r="H73" s="225"/>
      <c r="I73" s="225"/>
      <c r="J73" s="225"/>
      <c r="K73" s="225"/>
      <c r="L73" s="225"/>
      <c r="M73" s="225"/>
      <c r="N73" s="225"/>
    </row>
    <row r="74" spans="2:14" x14ac:dyDescent="0.3">
      <c r="B74" s="225"/>
      <c r="C74" s="225"/>
      <c r="D74" s="225"/>
      <c r="E74" s="225"/>
      <c r="F74" s="225"/>
      <c r="G74" s="225"/>
      <c r="H74" s="225"/>
      <c r="I74" s="225"/>
      <c r="J74" s="225"/>
      <c r="K74" s="225"/>
      <c r="L74" s="225"/>
      <c r="M74" s="225"/>
      <c r="N74" s="225"/>
    </row>
    <row r="75" spans="2:14" x14ac:dyDescent="0.3">
      <c r="B75" s="225" t="s">
        <v>503</v>
      </c>
      <c r="C75" s="225"/>
      <c r="D75" s="225"/>
      <c r="E75" s="225"/>
      <c r="F75" s="225"/>
      <c r="G75" s="225"/>
      <c r="H75" s="225"/>
      <c r="I75" s="225"/>
      <c r="J75" s="225"/>
      <c r="K75" s="225"/>
      <c r="L75" s="225"/>
      <c r="M75" s="225"/>
      <c r="N75" s="225"/>
    </row>
    <row r="76" spans="2:14" x14ac:dyDescent="0.3">
      <c r="B76" s="225"/>
      <c r="C76" s="225"/>
      <c r="D76" s="225"/>
      <c r="E76" s="225"/>
      <c r="F76" s="225"/>
      <c r="G76" s="225"/>
      <c r="H76" s="225"/>
      <c r="I76" s="225"/>
      <c r="J76" s="225"/>
      <c r="K76" s="225"/>
      <c r="L76" s="225"/>
      <c r="M76" s="225"/>
      <c r="N76" s="225"/>
    </row>
    <row r="77" spans="2:14" x14ac:dyDescent="0.3">
      <c r="B77" s="225" t="s">
        <v>504</v>
      </c>
      <c r="C77" s="225"/>
      <c r="D77" s="225"/>
      <c r="E77" s="225"/>
      <c r="F77" s="225"/>
      <c r="G77" s="225"/>
      <c r="H77" s="225"/>
      <c r="I77" s="225"/>
      <c r="J77" s="225"/>
      <c r="K77" s="225"/>
      <c r="L77" s="225"/>
      <c r="M77" s="225"/>
      <c r="N77" s="225"/>
    </row>
    <row r="78" spans="2:14" x14ac:dyDescent="0.3">
      <c r="B78" s="225"/>
      <c r="C78" s="225"/>
      <c r="D78" s="225"/>
      <c r="E78" s="225"/>
      <c r="F78" s="225"/>
      <c r="G78" s="225"/>
      <c r="H78" s="225"/>
      <c r="I78" s="225"/>
      <c r="J78" s="225"/>
      <c r="K78" s="225"/>
      <c r="L78" s="225"/>
      <c r="M78" s="225"/>
      <c r="N78" s="225"/>
    </row>
    <row r="79" spans="2:14" x14ac:dyDescent="0.3">
      <c r="B79" s="225" t="s">
        <v>538</v>
      </c>
      <c r="C79" s="225"/>
      <c r="D79" s="225"/>
      <c r="E79" s="225"/>
      <c r="F79" s="225"/>
      <c r="G79" s="225"/>
      <c r="H79" s="225"/>
      <c r="I79" s="225"/>
      <c r="J79" s="225"/>
      <c r="K79" s="225"/>
      <c r="L79" s="225"/>
      <c r="M79" s="225"/>
      <c r="N79" s="225"/>
    </row>
    <row r="80" spans="2:14" x14ac:dyDescent="0.3">
      <c r="B80" s="225"/>
      <c r="C80" s="225"/>
      <c r="D80" s="225"/>
      <c r="E80" s="225"/>
      <c r="F80" s="225"/>
      <c r="G80" s="225"/>
      <c r="H80" s="225"/>
      <c r="I80" s="225"/>
      <c r="J80" s="225"/>
      <c r="K80" s="225"/>
      <c r="L80" s="225"/>
      <c r="M80" s="225"/>
      <c r="N80" s="225"/>
    </row>
    <row r="82" spans="2:2" x14ac:dyDescent="0.3">
      <c r="B82" s="122" t="s">
        <v>534</v>
      </c>
    </row>
    <row r="83" spans="2:2" x14ac:dyDescent="0.3">
      <c r="B83" s="122" t="s">
        <v>535</v>
      </c>
    </row>
    <row r="84" spans="2:2" x14ac:dyDescent="0.3">
      <c r="B84" s="122" t="s">
        <v>536</v>
      </c>
    </row>
  </sheetData>
  <sheetProtection algorithmName="SHA-512" hashValue="6HRO08saOePH06/+UaShR0NMI+eqGCqYgfrs5ViJ3cC63zMWszq1xusH4pLap0mYjGWDWmHEWcDBrbvDXBQJVw==" saltValue="JMU9RzssoM3Z4Mz5bNR42g==" spinCount="100000" sheet="1" objects="1" scenarios="1"/>
  <mergeCells count="46">
    <mergeCell ref="B79:N80"/>
    <mergeCell ref="B70:N72"/>
    <mergeCell ref="B73:N74"/>
    <mergeCell ref="B75:N76"/>
    <mergeCell ref="B77:N78"/>
    <mergeCell ref="B68:N68"/>
    <mergeCell ref="B42:N43"/>
    <mergeCell ref="B44:N45"/>
    <mergeCell ref="B66:N66"/>
    <mergeCell ref="B60:N60"/>
    <mergeCell ref="B49:N50"/>
    <mergeCell ref="B51:N52"/>
    <mergeCell ref="B53:N55"/>
    <mergeCell ref="B64:N64"/>
    <mergeCell ref="R52:X52"/>
    <mergeCell ref="R53:X54"/>
    <mergeCell ref="F20:N20"/>
    <mergeCell ref="R31:T31"/>
    <mergeCell ref="R32:T32"/>
    <mergeCell ref="R48:X48"/>
    <mergeCell ref="R49:X49"/>
    <mergeCell ref="R50:X50"/>
    <mergeCell ref="R51:X51"/>
    <mergeCell ref="B35:N35"/>
    <mergeCell ref="B36:N37"/>
    <mergeCell ref="B27:D28"/>
    <mergeCell ref="B38:N39"/>
    <mergeCell ref="B40:N41"/>
    <mergeCell ref="B47:N47"/>
    <mergeCell ref="B56:N58"/>
    <mergeCell ref="B34:N34"/>
    <mergeCell ref="B31:D32"/>
    <mergeCell ref="B21:C21"/>
    <mergeCell ref="F21:N22"/>
    <mergeCell ref="B25:D26"/>
    <mergeCell ref="B23:C23"/>
    <mergeCell ref="L24:L25"/>
    <mergeCell ref="M24:M25"/>
    <mergeCell ref="B10:N11"/>
    <mergeCell ref="B13:D13"/>
    <mergeCell ref="B16:N18"/>
    <mergeCell ref="B20:D20"/>
    <mergeCell ref="B22:C22"/>
    <mergeCell ref="E13:H13"/>
    <mergeCell ref="B15:N15"/>
    <mergeCell ref="I13:K13"/>
  </mergeCells>
  <conditionalFormatting sqref="G24">
    <cfRule type="containsText" dxfId="29" priority="28" operator="containsText" text="Lo podré reducir">
      <formula>NOT(ISERROR(SEARCH("Lo podré reducir",G24)))</formula>
    </cfRule>
    <cfRule type="containsText" dxfId="28" priority="29" operator="containsText" text="Se mantendrá igual">
      <formula>NOT(ISERROR(SEARCH("Se mantendrá igual",G24)))</formula>
    </cfRule>
    <cfRule type="containsText" dxfId="27" priority="30" operator="containsText" text="Aumentará">
      <formula>NOT(ISERROR(SEARCH("Aumentará",G24)))</formula>
    </cfRule>
  </conditionalFormatting>
  <conditionalFormatting sqref="G25">
    <cfRule type="containsText" dxfId="26" priority="25" operator="containsText" text="Lo podré reducir">
      <formula>NOT(ISERROR(SEARCH("Lo podré reducir",G25)))</formula>
    </cfRule>
    <cfRule type="containsText" dxfId="25" priority="26" operator="containsText" text="Se mantendrá igual">
      <formula>NOT(ISERROR(SEARCH("Se mantendrá igual",G25)))</formula>
    </cfRule>
    <cfRule type="containsText" dxfId="24" priority="27" operator="containsText" text="Aumentará">
      <formula>NOT(ISERROR(SEARCH("Aumentará",G25)))</formula>
    </cfRule>
  </conditionalFormatting>
  <conditionalFormatting sqref="G26">
    <cfRule type="containsText" dxfId="23" priority="22" operator="containsText" text="Lo podré reducir">
      <formula>NOT(ISERROR(SEARCH("Lo podré reducir",G26)))</formula>
    </cfRule>
    <cfRule type="containsText" dxfId="22" priority="23" operator="containsText" text="Se mantendrá igual">
      <formula>NOT(ISERROR(SEARCH("Se mantendrá igual",G26)))</formula>
    </cfRule>
    <cfRule type="containsText" dxfId="21" priority="24" operator="containsText" text="Aumentará">
      <formula>NOT(ISERROR(SEARCH("Aumentará",G26)))</formula>
    </cfRule>
  </conditionalFormatting>
  <conditionalFormatting sqref="G27">
    <cfRule type="containsText" dxfId="20" priority="19" operator="containsText" text="Lo podré reducir">
      <formula>NOT(ISERROR(SEARCH("Lo podré reducir",G27)))</formula>
    </cfRule>
    <cfRule type="containsText" dxfId="19" priority="20" operator="containsText" text="Se mantendrá igual">
      <formula>NOT(ISERROR(SEARCH("Se mantendrá igual",G27)))</formula>
    </cfRule>
    <cfRule type="containsText" dxfId="18" priority="21" operator="containsText" text="Aumentará">
      <formula>NOT(ISERROR(SEARCH("Aumentará",G27)))</formula>
    </cfRule>
  </conditionalFormatting>
  <conditionalFormatting sqref="G28:G33">
    <cfRule type="containsText" dxfId="17" priority="16" operator="containsText" text="Lo podré reducir">
      <formula>NOT(ISERROR(SEARCH("Lo podré reducir",G28)))</formula>
    </cfRule>
    <cfRule type="containsText" dxfId="16" priority="17" operator="containsText" text="Se mantendrá igual">
      <formula>NOT(ISERROR(SEARCH("Se mantendrá igual",G28)))</formula>
    </cfRule>
    <cfRule type="containsText" dxfId="15" priority="18" operator="containsText" text="Aumentará">
      <formula>NOT(ISERROR(SEARCH("Aumentará",G28)))</formula>
    </cfRule>
  </conditionalFormatting>
  <conditionalFormatting sqref="I24:I33">
    <cfRule type="containsText" dxfId="14" priority="13" operator="containsText" text="Lo podré reducir">
      <formula>NOT(ISERROR(SEARCH("Lo podré reducir",I24)))</formula>
    </cfRule>
    <cfRule type="containsText" dxfId="13" priority="14" operator="containsText" text="Se mantendrá igual">
      <formula>NOT(ISERROR(SEARCH("Se mantendrá igual",I24)))</formula>
    </cfRule>
    <cfRule type="containsText" dxfId="12" priority="15" operator="containsText" text="Aumentará">
      <formula>NOT(ISERROR(SEARCH("Aumentará",I24)))</formula>
    </cfRule>
  </conditionalFormatting>
  <conditionalFormatting sqref="K24:K33">
    <cfRule type="containsText" dxfId="11" priority="10" operator="containsText" text="Lo podré reducir">
      <formula>NOT(ISERROR(SEARCH("Lo podré reducir",K24)))</formula>
    </cfRule>
    <cfRule type="containsText" dxfId="10" priority="11" operator="containsText" text="Se mantendrá igual">
      <formula>NOT(ISERROR(SEARCH("Se mantendrá igual",K24)))</formula>
    </cfRule>
    <cfRule type="containsText" dxfId="9" priority="12" operator="containsText" text="Aumentará">
      <formula>NOT(ISERROR(SEARCH("Aumentará",K24)))</formula>
    </cfRule>
  </conditionalFormatting>
  <conditionalFormatting sqref="M24">
    <cfRule type="containsText" dxfId="8" priority="7" operator="containsText" text="Lo podré reducir">
      <formula>NOT(ISERROR(SEARCH("Lo podré reducir",M24)))</formula>
    </cfRule>
    <cfRule type="containsText" dxfId="7" priority="8" operator="containsText" text="Se mantendrá igual">
      <formula>NOT(ISERROR(SEARCH("Se mantendrá igual",M24)))</formula>
    </cfRule>
    <cfRule type="containsText" dxfId="6" priority="9" operator="containsText" text="Aumentará">
      <formula>NOT(ISERROR(SEARCH("Aumentará",M24)))</formula>
    </cfRule>
  </conditionalFormatting>
  <conditionalFormatting sqref="M26">
    <cfRule type="containsText" dxfId="5" priority="4" operator="containsText" text="Lo podré reducir">
      <formula>NOT(ISERROR(SEARCH("Lo podré reducir",M26)))</formula>
    </cfRule>
    <cfRule type="containsText" dxfId="4" priority="5" operator="containsText" text="Se mantendrá igual">
      <formula>NOT(ISERROR(SEARCH("Se mantendrá igual",M26)))</formula>
    </cfRule>
    <cfRule type="containsText" dxfId="3" priority="6" operator="containsText" text="Aumentará">
      <formula>NOT(ISERROR(SEARCH("Aumentará",M26)))</formula>
    </cfRule>
  </conditionalFormatting>
  <conditionalFormatting sqref="M27">
    <cfRule type="containsText" dxfId="2" priority="1" operator="containsText" text="Lo podré reducir">
      <formula>NOT(ISERROR(SEARCH("Lo podré reducir",M27)))</formula>
    </cfRule>
    <cfRule type="containsText" dxfId="1" priority="2" operator="containsText" text="Se mantendrá igual">
      <formula>NOT(ISERROR(SEARCH("Se mantendrá igual",M27)))</formula>
    </cfRule>
    <cfRule type="containsText" dxfId="0" priority="3" operator="containsText" text="Aumentará">
      <formula>NOT(ISERROR(SEARCH("Aumentará",M27)))</formula>
    </cfRule>
  </conditionalFormatting>
  <dataValidations count="1">
    <dataValidation type="list" allowBlank="1" showInputMessage="1" showErrorMessage="1" sqref="I24:I33 G24:G33 M26:M27 M24 K24:K33">
      <formula1>Lo_podré_reducir</formula1>
    </dataValidation>
  </dataValidations>
  <hyperlinks>
    <hyperlink ref="B13:D13" location="_1._Cambios_en_presupuesto__ingresos_y_egresos" display="1. Cambios en presupuesto (ingresos y egresos)"/>
    <hyperlink ref="E13:H13" location="_2._Estimación_y_Manejo_de_la_Pensión" display="2. Estimación y Manejo de la Pensión"/>
    <hyperlink ref="I13:K13" location="Otras_Recomendaciones" display="3. Otras Recomendaciones"/>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C7D4"/>
  </sheetPr>
  <dimension ref="A3:Q56"/>
  <sheetViews>
    <sheetView showGridLines="0" showRowColHeaders="0" topLeftCell="A27" zoomScale="85" zoomScaleNormal="85" workbookViewId="0">
      <selection activeCell="Q44" sqref="Q44"/>
    </sheetView>
  </sheetViews>
  <sheetFormatPr baseColWidth="10" defaultColWidth="9.140625" defaultRowHeight="16.5" x14ac:dyDescent="0.3"/>
  <cols>
    <col min="1" max="1" width="9.140625" style="24"/>
    <col min="2" max="2" width="22.7109375" style="24" customWidth="1"/>
    <col min="3" max="3" width="13.7109375" style="24" customWidth="1"/>
    <col min="4" max="4" width="16" style="24" customWidth="1"/>
    <col min="5" max="5" width="4.85546875" style="24" customWidth="1"/>
    <col min="6" max="6" width="18.140625" style="24" customWidth="1"/>
    <col min="7" max="7" width="9.140625" style="24"/>
    <col min="8" max="8" width="6.5703125" style="24" customWidth="1"/>
    <col min="9" max="11" width="9.140625" style="24"/>
    <col min="12" max="12" width="6.85546875" style="24" customWidth="1"/>
    <col min="13" max="13" width="4.85546875" style="24" customWidth="1"/>
    <col min="14" max="14" width="11" style="25" customWidth="1"/>
    <col min="15" max="16384" width="9.140625" style="25"/>
  </cols>
  <sheetData>
    <row r="3" spans="2:17" x14ac:dyDescent="0.3">
      <c r="J3" s="25"/>
    </row>
    <row r="4" spans="2:17" x14ac:dyDescent="0.3">
      <c r="Q4" s="26" t="s">
        <v>8</v>
      </c>
    </row>
    <row r="5" spans="2:17" x14ac:dyDescent="0.3">
      <c r="Q5" s="26" t="s">
        <v>9</v>
      </c>
    </row>
    <row r="6" spans="2:17" x14ac:dyDescent="0.3">
      <c r="Q6" s="26" t="s">
        <v>10</v>
      </c>
    </row>
    <row r="7" spans="2:17" x14ac:dyDescent="0.3">
      <c r="B7" s="225" t="s">
        <v>2</v>
      </c>
      <c r="C7" s="225"/>
      <c r="D7" s="225"/>
      <c r="E7" s="225"/>
      <c r="F7" s="225"/>
      <c r="G7" s="225"/>
      <c r="H7" s="225"/>
      <c r="I7" s="225"/>
      <c r="J7" s="225"/>
      <c r="K7" s="225"/>
      <c r="L7" s="225"/>
      <c r="M7" s="225"/>
    </row>
    <row r="8" spans="2:17" ht="36" customHeight="1" x14ac:dyDescent="0.3">
      <c r="B8" s="225"/>
      <c r="C8" s="225"/>
      <c r="D8" s="225"/>
      <c r="E8" s="225"/>
      <c r="F8" s="225"/>
      <c r="G8" s="225"/>
      <c r="H8" s="225"/>
      <c r="I8" s="225"/>
      <c r="J8" s="225"/>
      <c r="K8" s="225"/>
      <c r="L8" s="225"/>
      <c r="M8" s="225"/>
    </row>
    <row r="9" spans="2:17" x14ac:dyDescent="0.3">
      <c r="B9" s="225" t="s">
        <v>3</v>
      </c>
      <c r="C9" s="225"/>
      <c r="D9" s="225"/>
      <c r="E9" s="225"/>
      <c r="F9" s="225"/>
      <c r="G9" s="225"/>
      <c r="H9" s="225"/>
      <c r="I9" s="225"/>
      <c r="J9" s="225"/>
      <c r="K9" s="225"/>
      <c r="L9" s="225"/>
      <c r="M9" s="225"/>
    </row>
    <row r="10" spans="2:17" x14ac:dyDescent="0.3">
      <c r="B10" s="225"/>
      <c r="C10" s="225"/>
      <c r="D10" s="225"/>
      <c r="E10" s="225"/>
      <c r="F10" s="225"/>
      <c r="G10" s="225"/>
      <c r="H10" s="225"/>
      <c r="I10" s="225"/>
      <c r="J10" s="225"/>
      <c r="K10" s="225"/>
      <c r="L10" s="225"/>
      <c r="M10" s="225"/>
    </row>
    <row r="12" spans="2:17" ht="33" customHeight="1" x14ac:dyDescent="0.3">
      <c r="B12" s="226" t="s">
        <v>7</v>
      </c>
      <c r="C12" s="226"/>
      <c r="D12" s="226"/>
      <c r="F12" s="226" t="s">
        <v>30</v>
      </c>
      <c r="G12" s="226"/>
      <c r="H12" s="226"/>
      <c r="J12" s="232" t="s">
        <v>37</v>
      </c>
      <c r="K12" s="232"/>
      <c r="L12" s="232"/>
      <c r="M12" s="232"/>
      <c r="N12" s="232"/>
    </row>
    <row r="13" spans="2:17" ht="36.75" customHeight="1" thickBot="1" x14ac:dyDescent="0.35">
      <c r="B13" s="27" t="s">
        <v>4</v>
      </c>
      <c r="C13" s="27" t="s">
        <v>5</v>
      </c>
      <c r="D13" s="28" t="s">
        <v>6</v>
      </c>
      <c r="F13" s="27" t="s">
        <v>4</v>
      </c>
      <c r="G13" s="228" t="s">
        <v>5</v>
      </c>
      <c r="H13" s="228"/>
      <c r="J13" s="233"/>
      <c r="K13" s="233"/>
      <c r="L13" s="233"/>
      <c r="M13" s="233"/>
      <c r="N13" s="233"/>
    </row>
    <row r="14" spans="2:17" ht="27.75" customHeight="1" x14ac:dyDescent="0.3">
      <c r="B14" s="29" t="s">
        <v>11</v>
      </c>
      <c r="C14" s="30"/>
      <c r="D14" s="31" t="s">
        <v>8</v>
      </c>
      <c r="F14" s="29" t="s">
        <v>31</v>
      </c>
      <c r="G14" s="229"/>
      <c r="H14" s="229"/>
      <c r="J14" s="234" t="s">
        <v>38</v>
      </c>
      <c r="K14" s="234"/>
      <c r="L14" s="234"/>
      <c r="M14" s="234"/>
      <c r="N14" s="234"/>
    </row>
    <row r="15" spans="2:17" ht="6" customHeight="1" x14ac:dyDescent="0.3">
      <c r="B15" s="29"/>
      <c r="C15" s="32"/>
      <c r="D15" s="31"/>
      <c r="F15" s="33"/>
      <c r="G15" s="231"/>
      <c r="H15" s="231"/>
      <c r="J15" s="34"/>
      <c r="K15" s="34"/>
      <c r="L15" s="34"/>
      <c r="M15" s="34"/>
      <c r="N15" s="35"/>
    </row>
    <row r="16" spans="2:17" x14ac:dyDescent="0.3">
      <c r="B16" s="29" t="s">
        <v>12</v>
      </c>
      <c r="C16" s="30"/>
      <c r="D16" s="31" t="s">
        <v>8</v>
      </c>
      <c r="F16" s="33" t="s">
        <v>32</v>
      </c>
      <c r="G16" s="229"/>
      <c r="H16" s="229"/>
      <c r="J16" s="235"/>
      <c r="K16" s="235"/>
      <c r="L16" s="235"/>
      <c r="M16" s="235"/>
      <c r="N16" s="235"/>
    </row>
    <row r="17" spans="2:14" ht="5.25" customHeight="1" x14ac:dyDescent="0.3">
      <c r="B17" s="29"/>
      <c r="C17" s="32"/>
      <c r="D17" s="31"/>
      <c r="F17" s="33"/>
      <c r="G17" s="231"/>
      <c r="H17" s="231"/>
      <c r="J17" s="34"/>
      <c r="K17" s="34"/>
      <c r="L17" s="34"/>
      <c r="M17" s="34"/>
      <c r="N17" s="35"/>
    </row>
    <row r="18" spans="2:14" ht="28.5" thickBot="1" x14ac:dyDescent="0.35">
      <c r="B18" s="29" t="s">
        <v>13</v>
      </c>
      <c r="C18" s="30"/>
      <c r="D18" s="31" t="s">
        <v>8</v>
      </c>
      <c r="F18" s="29" t="s">
        <v>73</v>
      </c>
      <c r="G18" s="229"/>
      <c r="H18" s="229"/>
      <c r="J18" s="236" t="s">
        <v>39</v>
      </c>
      <c r="K18" s="236"/>
      <c r="L18" s="237">
        <f>J16*4.33</f>
        <v>0</v>
      </c>
      <c r="M18" s="237"/>
      <c r="N18" s="237"/>
    </row>
    <row r="19" spans="2:14" ht="4.5" customHeight="1" thickTop="1" x14ac:dyDescent="0.3">
      <c r="B19" s="29"/>
      <c r="C19" s="32"/>
      <c r="D19" s="31"/>
      <c r="F19" s="33"/>
      <c r="G19" s="231"/>
      <c r="H19" s="231"/>
      <c r="J19" s="29"/>
      <c r="K19" s="29"/>
      <c r="L19" s="29"/>
      <c r="M19" s="29"/>
      <c r="N19" s="36"/>
    </row>
    <row r="20" spans="2:14" x14ac:dyDescent="0.3">
      <c r="B20" s="29" t="s">
        <v>14</v>
      </c>
      <c r="C20" s="30"/>
      <c r="D20" s="31" t="s">
        <v>8</v>
      </c>
      <c r="F20" s="33" t="s">
        <v>33</v>
      </c>
      <c r="G20" s="229"/>
      <c r="H20" s="229"/>
      <c r="J20" s="238" t="s">
        <v>40</v>
      </c>
      <c r="K20" s="238"/>
      <c r="L20" s="238"/>
      <c r="M20" s="238"/>
      <c r="N20" s="238"/>
    </row>
    <row r="21" spans="2:14" ht="5.25" customHeight="1" x14ac:dyDescent="0.3">
      <c r="B21" s="29"/>
      <c r="C21" s="32"/>
      <c r="D21" s="31"/>
      <c r="F21" s="33"/>
      <c r="G21" s="231"/>
      <c r="H21" s="231"/>
      <c r="J21" s="29"/>
      <c r="K21" s="29"/>
      <c r="L21" s="29"/>
      <c r="M21" s="29"/>
      <c r="N21" s="36"/>
    </row>
    <row r="22" spans="2:14" x14ac:dyDescent="0.3">
      <c r="B22" s="29" t="s">
        <v>15</v>
      </c>
      <c r="C22" s="30"/>
      <c r="D22" s="31" t="s">
        <v>8</v>
      </c>
      <c r="F22" s="33" t="s">
        <v>36</v>
      </c>
      <c r="G22" s="229"/>
      <c r="H22" s="229"/>
      <c r="J22" s="229"/>
      <c r="K22" s="229"/>
      <c r="L22" s="229"/>
      <c r="M22" s="229"/>
      <c r="N22" s="229"/>
    </row>
    <row r="23" spans="2:14" ht="6.75" customHeight="1" x14ac:dyDescent="0.3">
      <c r="B23" s="29"/>
      <c r="C23" s="32"/>
      <c r="D23" s="31"/>
      <c r="F23" s="33"/>
      <c r="G23" s="231"/>
      <c r="H23" s="231"/>
      <c r="J23" s="29"/>
      <c r="K23" s="29"/>
      <c r="L23" s="29"/>
      <c r="M23" s="29"/>
      <c r="N23" s="36"/>
    </row>
    <row r="24" spans="2:14" x14ac:dyDescent="0.3">
      <c r="B24" s="29" t="s">
        <v>16</v>
      </c>
      <c r="C24" s="30"/>
      <c r="D24" s="31" t="s">
        <v>8</v>
      </c>
      <c r="F24" s="33" t="s">
        <v>34</v>
      </c>
      <c r="G24" s="229"/>
      <c r="H24" s="229"/>
      <c r="J24" s="239" t="s">
        <v>39</v>
      </c>
      <c r="K24" s="239"/>
      <c r="L24" s="240">
        <f>J22*2.15</f>
        <v>0</v>
      </c>
      <c r="M24" s="240"/>
      <c r="N24" s="240"/>
    </row>
    <row r="25" spans="2:14" ht="4.5" customHeight="1" x14ac:dyDescent="0.3">
      <c r="B25" s="29"/>
      <c r="C25" s="32"/>
      <c r="D25" s="31"/>
      <c r="F25" s="33"/>
      <c r="G25" s="231"/>
      <c r="H25" s="231"/>
      <c r="J25" s="29"/>
      <c r="K25" s="29"/>
      <c r="L25" s="29"/>
      <c r="M25" s="29"/>
      <c r="N25" s="36"/>
    </row>
    <row r="26" spans="2:14" x14ac:dyDescent="0.3">
      <c r="B26" s="29" t="s">
        <v>17</v>
      </c>
      <c r="C26" s="30"/>
      <c r="D26" s="31" t="s">
        <v>8</v>
      </c>
      <c r="F26" s="33" t="s">
        <v>35</v>
      </c>
      <c r="G26" s="229"/>
      <c r="H26" s="229"/>
      <c r="J26" s="29"/>
      <c r="K26" s="29"/>
      <c r="L26" s="29"/>
      <c r="M26" s="29"/>
      <c r="N26" s="36"/>
    </row>
    <row r="27" spans="2:14" ht="6.75" customHeight="1" x14ac:dyDescent="0.3">
      <c r="B27" s="29"/>
      <c r="C27" s="32"/>
      <c r="D27" s="31"/>
      <c r="F27" s="33"/>
      <c r="G27" s="231"/>
      <c r="H27" s="231"/>
      <c r="J27" s="29"/>
      <c r="K27" s="29"/>
      <c r="L27" s="29"/>
      <c r="M27" s="29"/>
      <c r="N27" s="36"/>
    </row>
    <row r="28" spans="2:14" x14ac:dyDescent="0.3">
      <c r="B28" s="29" t="s">
        <v>18</v>
      </c>
      <c r="C28" s="30"/>
      <c r="D28" s="31" t="s">
        <v>8</v>
      </c>
      <c r="F28" s="29" t="s">
        <v>26</v>
      </c>
      <c r="G28" s="229"/>
      <c r="H28" s="229"/>
      <c r="J28" s="29"/>
      <c r="K28" s="29"/>
      <c r="L28" s="29"/>
      <c r="M28" s="29"/>
      <c r="N28" s="36"/>
    </row>
    <row r="29" spans="2:14" ht="8.25" customHeight="1" x14ac:dyDescent="0.3">
      <c r="B29" s="29"/>
      <c r="C29" s="32"/>
      <c r="D29" s="31"/>
      <c r="F29" s="29"/>
      <c r="G29" s="231"/>
      <c r="H29" s="231"/>
    </row>
    <row r="30" spans="2:14" x14ac:dyDescent="0.3">
      <c r="B30" s="29" t="s">
        <v>19</v>
      </c>
      <c r="C30" s="30"/>
      <c r="D30" s="31" t="s">
        <v>8</v>
      </c>
      <c r="F30" s="29" t="s">
        <v>27</v>
      </c>
      <c r="G30" s="229"/>
      <c r="H30" s="229"/>
    </row>
    <row r="31" spans="2:14" ht="6.75" customHeight="1" x14ac:dyDescent="0.3">
      <c r="B31" s="29"/>
      <c r="C31" s="32"/>
      <c r="D31" s="31"/>
      <c r="F31" s="29"/>
      <c r="G31" s="231"/>
      <c r="H31" s="231"/>
    </row>
    <row r="32" spans="2:14" x14ac:dyDescent="0.3">
      <c r="B32" s="29" t="s">
        <v>20</v>
      </c>
      <c r="C32" s="30"/>
      <c r="D32" s="31" t="s">
        <v>8</v>
      </c>
      <c r="F32" s="29" t="s">
        <v>28</v>
      </c>
      <c r="G32" s="229"/>
      <c r="H32" s="229"/>
    </row>
    <row r="33" spans="2:15" ht="6" customHeight="1" x14ac:dyDescent="0.3">
      <c r="B33" s="29"/>
      <c r="C33" s="32"/>
      <c r="D33" s="31"/>
      <c r="F33" s="33"/>
      <c r="G33" s="231"/>
      <c r="H33" s="231"/>
    </row>
    <row r="34" spans="2:15" x14ac:dyDescent="0.3">
      <c r="B34" s="29" t="s">
        <v>21</v>
      </c>
      <c r="C34" s="30"/>
      <c r="D34" s="31" t="s">
        <v>8</v>
      </c>
      <c r="F34" s="24" t="s">
        <v>67</v>
      </c>
      <c r="G34" s="241">
        <f>SUM(G32,G30,G28,G26,G24,G22,G20,G18,G16,G14)</f>
        <v>0</v>
      </c>
      <c r="H34" s="241"/>
      <c r="I34" s="37"/>
    </row>
    <row r="35" spans="2:15" ht="5.25" customHeight="1" x14ac:dyDescent="0.3">
      <c r="B35" s="29"/>
      <c r="C35" s="32"/>
      <c r="D35" s="31"/>
      <c r="F35" s="33"/>
      <c r="G35" s="231"/>
      <c r="H35" s="231"/>
    </row>
    <row r="36" spans="2:15" ht="27.75" x14ac:dyDescent="0.3">
      <c r="B36" s="29" t="s">
        <v>22</v>
      </c>
      <c r="C36" s="30"/>
      <c r="D36" s="31" t="s">
        <v>8</v>
      </c>
      <c r="F36" s="33"/>
      <c r="G36" s="38"/>
      <c r="H36" s="38"/>
    </row>
    <row r="37" spans="2:15" ht="8.25" customHeight="1" x14ac:dyDescent="0.3">
      <c r="B37" s="29"/>
      <c r="C37" s="32"/>
      <c r="D37" s="31"/>
      <c r="F37" s="33"/>
      <c r="G37" s="231"/>
      <c r="H37" s="231"/>
    </row>
    <row r="38" spans="2:15" ht="18.75" customHeight="1" x14ac:dyDescent="0.3">
      <c r="B38" s="29" t="s">
        <v>23</v>
      </c>
      <c r="C38" s="30"/>
      <c r="D38" s="31" t="s">
        <v>8</v>
      </c>
      <c r="F38" s="230" t="s">
        <v>68</v>
      </c>
      <c r="G38" s="230"/>
      <c r="H38" s="230"/>
      <c r="I38" s="230"/>
      <c r="J38" s="230"/>
      <c r="K38" s="230"/>
      <c r="L38" s="230"/>
      <c r="M38" s="230"/>
      <c r="N38" s="230"/>
      <c r="O38" s="230"/>
    </row>
    <row r="39" spans="2:15" ht="5.25" customHeight="1" x14ac:dyDescent="0.3">
      <c r="B39" s="29"/>
      <c r="C39" s="39"/>
      <c r="D39" s="31"/>
      <c r="F39" s="33"/>
      <c r="G39" s="231"/>
      <c r="H39" s="231"/>
    </row>
    <row r="40" spans="2:15" x14ac:dyDescent="0.3">
      <c r="B40" s="29" t="s">
        <v>24</v>
      </c>
      <c r="C40" s="30"/>
      <c r="D40" s="31" t="s">
        <v>8</v>
      </c>
      <c r="F40" s="224" t="s">
        <v>69</v>
      </c>
      <c r="G40" s="224"/>
      <c r="H40" s="224"/>
      <c r="I40" s="224"/>
      <c r="J40" s="224"/>
      <c r="K40" s="224"/>
      <c r="L40" s="224"/>
      <c r="M40" s="224"/>
      <c r="N40" s="224"/>
      <c r="O40" s="224"/>
    </row>
    <row r="41" spans="2:15" ht="6.75" customHeight="1" x14ac:dyDescent="0.3">
      <c r="B41" s="29"/>
      <c r="C41" s="39"/>
      <c r="D41" s="31"/>
      <c r="F41" s="224"/>
      <c r="G41" s="224"/>
      <c r="H41" s="224"/>
      <c r="I41" s="224"/>
      <c r="J41" s="224"/>
      <c r="K41" s="224"/>
      <c r="L41" s="224"/>
      <c r="M41" s="224"/>
      <c r="N41" s="224"/>
      <c r="O41" s="224"/>
    </row>
    <row r="42" spans="2:15" ht="27.75" x14ac:dyDescent="0.3">
      <c r="B42" s="29" t="s">
        <v>25</v>
      </c>
      <c r="C42" s="30"/>
      <c r="D42" s="31" t="s">
        <v>8</v>
      </c>
      <c r="F42" s="224"/>
      <c r="G42" s="224"/>
      <c r="H42" s="224"/>
      <c r="I42" s="224"/>
      <c r="J42" s="224"/>
      <c r="K42" s="224"/>
      <c r="L42" s="224"/>
      <c r="M42" s="224"/>
      <c r="N42" s="224"/>
      <c r="O42" s="224"/>
    </row>
    <row r="43" spans="2:15" ht="6.75" customHeight="1" x14ac:dyDescent="0.3">
      <c r="B43" s="29"/>
      <c r="C43" s="39"/>
      <c r="D43" s="31"/>
      <c r="F43" s="224" t="s">
        <v>70</v>
      </c>
      <c r="G43" s="224"/>
      <c r="H43" s="224"/>
      <c r="I43" s="224"/>
      <c r="J43" s="224"/>
      <c r="K43" s="224"/>
      <c r="L43" s="224"/>
      <c r="M43" s="224"/>
      <c r="N43" s="224"/>
      <c r="O43" s="224"/>
    </row>
    <row r="44" spans="2:15" ht="19.5" customHeight="1" x14ac:dyDescent="0.3">
      <c r="B44" s="29" t="s">
        <v>26</v>
      </c>
      <c r="C44" s="30"/>
      <c r="D44" s="31" t="s">
        <v>8</v>
      </c>
      <c r="F44" s="224"/>
      <c r="G44" s="224"/>
      <c r="H44" s="224"/>
      <c r="I44" s="224"/>
      <c r="J44" s="224"/>
      <c r="K44" s="224"/>
      <c r="L44" s="224"/>
      <c r="M44" s="224"/>
      <c r="N44" s="224"/>
      <c r="O44" s="224"/>
    </row>
    <row r="45" spans="2:15" ht="6.75" customHeight="1" x14ac:dyDescent="0.3">
      <c r="B45" s="29"/>
      <c r="C45" s="39"/>
      <c r="D45" s="31"/>
      <c r="F45" s="224"/>
      <c r="G45" s="224"/>
      <c r="H45" s="224"/>
      <c r="I45" s="224"/>
      <c r="J45" s="224"/>
      <c r="K45" s="224"/>
      <c r="L45" s="224"/>
      <c r="M45" s="224"/>
      <c r="N45" s="224"/>
      <c r="O45" s="224"/>
    </row>
    <row r="46" spans="2:15" x14ac:dyDescent="0.3">
      <c r="B46" s="29" t="s">
        <v>27</v>
      </c>
      <c r="C46" s="30"/>
      <c r="D46" s="31" t="s">
        <v>8</v>
      </c>
      <c r="F46" s="224"/>
      <c r="G46" s="224"/>
      <c r="H46" s="224"/>
      <c r="I46" s="224"/>
      <c r="J46" s="224"/>
      <c r="K46" s="224"/>
      <c r="L46" s="224"/>
      <c r="M46" s="224"/>
      <c r="N46" s="224"/>
      <c r="O46" s="224"/>
    </row>
    <row r="47" spans="2:15" ht="6" customHeight="1" x14ac:dyDescent="0.3">
      <c r="B47" s="29"/>
      <c r="C47" s="39"/>
      <c r="D47" s="31"/>
      <c r="F47" s="33"/>
      <c r="G47" s="231"/>
      <c r="H47" s="231"/>
    </row>
    <row r="48" spans="2:15" ht="16.5" customHeight="1" x14ac:dyDescent="0.3">
      <c r="B48" s="29" t="s">
        <v>28</v>
      </c>
      <c r="C48" s="30"/>
      <c r="D48" s="31" t="s">
        <v>8</v>
      </c>
      <c r="F48" s="224" t="s">
        <v>71</v>
      </c>
      <c r="G48" s="224"/>
      <c r="H48" s="224"/>
      <c r="I48" s="224"/>
      <c r="J48" s="224"/>
      <c r="K48" s="224"/>
      <c r="L48" s="224"/>
      <c r="M48" s="224"/>
      <c r="N48" s="224"/>
      <c r="O48" s="224"/>
    </row>
    <row r="49" spans="2:15" x14ac:dyDescent="0.3">
      <c r="C49" s="40"/>
      <c r="F49" s="224"/>
      <c r="G49" s="224"/>
      <c r="H49" s="224"/>
      <c r="I49" s="224"/>
      <c r="J49" s="224"/>
      <c r="K49" s="224"/>
      <c r="L49" s="224"/>
      <c r="M49" s="224"/>
      <c r="N49" s="224"/>
      <c r="O49" s="224"/>
    </row>
    <row r="50" spans="2:15" x14ac:dyDescent="0.3">
      <c r="B50" s="24" t="s">
        <v>29</v>
      </c>
      <c r="C50" s="227">
        <f>SUM(C46,C48,C44,C42,C40,C38,C36,C34,C32,C30,C28,C26,C24,C22,C20,C18,C16,C14)</f>
        <v>0</v>
      </c>
      <c r="D50" s="227"/>
      <c r="F50" s="224"/>
      <c r="G50" s="224"/>
      <c r="H50" s="224"/>
      <c r="I50" s="224"/>
      <c r="J50" s="224"/>
      <c r="K50" s="224"/>
      <c r="L50" s="224"/>
      <c r="M50" s="224"/>
      <c r="N50" s="224"/>
      <c r="O50" s="224"/>
    </row>
    <row r="51" spans="2:15" x14ac:dyDescent="0.3">
      <c r="C51" s="40"/>
      <c r="F51" s="224" t="s">
        <v>72</v>
      </c>
      <c r="G51" s="224"/>
      <c r="H51" s="224"/>
      <c r="I51" s="224"/>
      <c r="J51" s="224"/>
      <c r="K51" s="224"/>
      <c r="L51" s="224"/>
      <c r="M51" s="224"/>
      <c r="N51" s="224"/>
      <c r="O51" s="224"/>
    </row>
    <row r="52" spans="2:15" x14ac:dyDescent="0.3">
      <c r="C52" s="40"/>
      <c r="F52" s="224"/>
      <c r="G52" s="224"/>
      <c r="H52" s="224"/>
      <c r="I52" s="224"/>
      <c r="J52" s="224"/>
      <c r="K52" s="224"/>
      <c r="L52" s="224"/>
      <c r="M52" s="224"/>
      <c r="N52" s="224"/>
      <c r="O52" s="224"/>
    </row>
    <row r="53" spans="2:15" x14ac:dyDescent="0.3">
      <c r="C53" s="40"/>
      <c r="G53" s="39"/>
      <c r="H53" s="39"/>
    </row>
    <row r="54" spans="2:15" x14ac:dyDescent="0.3">
      <c r="C54" s="40"/>
      <c r="G54" s="39"/>
      <c r="H54" s="39"/>
    </row>
    <row r="55" spans="2:15" x14ac:dyDescent="0.3">
      <c r="G55" s="39"/>
      <c r="H55" s="39"/>
    </row>
    <row r="56" spans="2:15" x14ac:dyDescent="0.3">
      <c r="G56" s="39"/>
      <c r="H56" s="39"/>
    </row>
  </sheetData>
  <sheetProtection algorithmName="SHA-512" hashValue="CJWVOipjFtpVQJbdgl+OJBO+TsldLMx7jcNCZmW5k4KU73S4D3OPpGJ/ZAESsfSDZzVtonykbKmtKEuhfiRmLg==" saltValue="xl/T60priTl6TCnGiQa2fQ==" spinCount="100000" sheet="1" objects="1" scenarios="1"/>
  <mergeCells count="45">
    <mergeCell ref="G47:H47"/>
    <mergeCell ref="G39:H39"/>
    <mergeCell ref="J18:K18"/>
    <mergeCell ref="L18:N18"/>
    <mergeCell ref="J20:N20"/>
    <mergeCell ref="J22:N22"/>
    <mergeCell ref="J24:K24"/>
    <mergeCell ref="L24:N24"/>
    <mergeCell ref="G34:H34"/>
    <mergeCell ref="G35:H35"/>
    <mergeCell ref="G37:H37"/>
    <mergeCell ref="G31:H31"/>
    <mergeCell ref="G32:H32"/>
    <mergeCell ref="G33:H33"/>
    <mergeCell ref="J12:N13"/>
    <mergeCell ref="J14:N14"/>
    <mergeCell ref="J16:N16"/>
    <mergeCell ref="G29:H29"/>
    <mergeCell ref="G30:H30"/>
    <mergeCell ref="G23:H23"/>
    <mergeCell ref="G24:H24"/>
    <mergeCell ref="G25:H25"/>
    <mergeCell ref="G27:H27"/>
    <mergeCell ref="G28:H28"/>
    <mergeCell ref="G18:H18"/>
    <mergeCell ref="G19:H19"/>
    <mergeCell ref="G20:H20"/>
    <mergeCell ref="G21:H21"/>
    <mergeCell ref="G22:H22"/>
    <mergeCell ref="F51:O52"/>
    <mergeCell ref="B7:M8"/>
    <mergeCell ref="B9:M10"/>
    <mergeCell ref="B12:D12"/>
    <mergeCell ref="C50:D50"/>
    <mergeCell ref="F12:H12"/>
    <mergeCell ref="G13:H13"/>
    <mergeCell ref="G14:H14"/>
    <mergeCell ref="F38:O38"/>
    <mergeCell ref="F40:O42"/>
    <mergeCell ref="F43:O46"/>
    <mergeCell ref="F48:O50"/>
    <mergeCell ref="G26:H26"/>
    <mergeCell ref="G15:H15"/>
    <mergeCell ref="G16:H16"/>
    <mergeCell ref="G17:H17"/>
  </mergeCells>
  <dataValidations count="1">
    <dataValidation type="list" allowBlank="1" showInputMessage="1" showErrorMessage="1" sqref="D14:D48">
      <formula1>posesión</formula1>
    </dataValidation>
  </dataValidation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B9"/>
  </sheetPr>
  <dimension ref="A6:U86"/>
  <sheetViews>
    <sheetView showGridLines="0" showRowColHeaders="0" topLeftCell="A57" workbookViewId="0">
      <selection activeCell="B70" sqref="B70:L72"/>
    </sheetView>
  </sheetViews>
  <sheetFormatPr baseColWidth="10" defaultColWidth="9.140625" defaultRowHeight="16.5" x14ac:dyDescent="0.3"/>
  <cols>
    <col min="1" max="1" width="9.140625" style="24"/>
    <col min="2" max="2" width="15" style="24" customWidth="1"/>
    <col min="3" max="3" width="9.140625" style="24"/>
    <col min="4" max="4" width="6.7109375" style="24" customWidth="1"/>
    <col min="5" max="5" width="14" style="24" customWidth="1"/>
    <col min="6" max="7" width="9.140625" style="24"/>
    <col min="8" max="8" width="20.7109375" style="24" customWidth="1"/>
    <col min="9" max="9" width="9.140625" style="24"/>
    <col min="10" max="10" width="7" style="24" customWidth="1"/>
    <col min="11" max="11" width="15.7109375" style="24" customWidth="1"/>
    <col min="12" max="12" width="2.85546875" style="24" customWidth="1"/>
    <col min="13" max="13" width="9.140625" style="24" customWidth="1"/>
    <col min="14" max="14" width="9.140625" style="24"/>
    <col min="15" max="15" width="10" style="24" customWidth="1"/>
    <col min="16" max="21" width="9.140625" style="24"/>
    <col min="22" max="16384" width="9.140625" style="25"/>
  </cols>
  <sheetData>
    <row r="6" spans="1:21" ht="42.75" customHeight="1" x14ac:dyDescent="0.3">
      <c r="R6" s="41" t="s">
        <v>8</v>
      </c>
    </row>
    <row r="7" spans="1:21" x14ac:dyDescent="0.3">
      <c r="B7" s="225" t="s">
        <v>41</v>
      </c>
      <c r="C7" s="225"/>
      <c r="D7" s="225"/>
      <c r="E7" s="225"/>
      <c r="F7" s="225"/>
      <c r="G7" s="225"/>
      <c r="H7" s="225"/>
      <c r="I7" s="225"/>
      <c r="J7" s="225"/>
      <c r="K7" s="225"/>
      <c r="L7" s="225"/>
      <c r="M7" s="225"/>
      <c r="N7" s="225"/>
      <c r="R7" s="41" t="s">
        <v>46</v>
      </c>
    </row>
    <row r="8" spans="1:21" x14ac:dyDescent="0.3">
      <c r="B8" s="225"/>
      <c r="C8" s="225"/>
      <c r="D8" s="225"/>
      <c r="E8" s="225"/>
      <c r="F8" s="225"/>
      <c r="G8" s="225"/>
      <c r="H8" s="225"/>
      <c r="I8" s="225"/>
      <c r="J8" s="225"/>
      <c r="K8" s="225"/>
      <c r="L8" s="225"/>
      <c r="M8" s="225"/>
      <c r="N8" s="225"/>
      <c r="R8" s="41" t="s">
        <v>10</v>
      </c>
    </row>
    <row r="10" spans="1:21" ht="16.5" customHeight="1" x14ac:dyDescent="0.3">
      <c r="B10" s="267" t="s">
        <v>42</v>
      </c>
      <c r="C10" s="267"/>
      <c r="D10" s="267"/>
      <c r="E10" s="267"/>
      <c r="H10" s="267" t="s">
        <v>74</v>
      </c>
      <c r="I10" s="267"/>
      <c r="J10" s="267"/>
      <c r="K10" s="267"/>
    </row>
    <row r="11" spans="1:21" ht="16.5" customHeight="1" x14ac:dyDescent="0.3">
      <c r="B11" s="262" t="s">
        <v>44</v>
      </c>
      <c r="C11" s="262"/>
      <c r="D11" s="262"/>
      <c r="E11" s="262"/>
      <c r="H11" s="262" t="s">
        <v>44</v>
      </c>
      <c r="I11" s="262"/>
      <c r="J11" s="262"/>
      <c r="K11" s="262"/>
    </row>
    <row r="12" spans="1:21" s="44" customFormat="1" ht="31.5" customHeight="1" x14ac:dyDescent="0.25">
      <c r="A12" s="42"/>
      <c r="B12" s="43" t="s">
        <v>4</v>
      </c>
      <c r="C12" s="269" t="s">
        <v>43</v>
      </c>
      <c r="D12" s="269"/>
      <c r="E12" s="43" t="s">
        <v>6</v>
      </c>
      <c r="F12" s="42"/>
      <c r="G12" s="42"/>
      <c r="H12" s="43" t="s">
        <v>4</v>
      </c>
      <c r="I12" s="269" t="s">
        <v>43</v>
      </c>
      <c r="J12" s="269"/>
      <c r="K12" s="43" t="s">
        <v>6</v>
      </c>
      <c r="L12" s="42"/>
      <c r="M12" s="42"/>
      <c r="N12" s="42"/>
      <c r="O12" s="42"/>
      <c r="P12" s="42"/>
      <c r="Q12" s="42"/>
      <c r="R12" s="42"/>
      <c r="S12" s="42"/>
      <c r="T12" s="42"/>
      <c r="U12" s="42"/>
    </row>
    <row r="13" spans="1:21" x14ac:dyDescent="0.3">
      <c r="B13" s="33" t="s">
        <v>45</v>
      </c>
      <c r="C13" s="270"/>
      <c r="D13" s="270"/>
      <c r="E13" s="33" t="s">
        <v>8</v>
      </c>
      <c r="H13" s="33" t="s">
        <v>49</v>
      </c>
      <c r="I13" s="268"/>
      <c r="J13" s="268"/>
      <c r="K13" s="33" t="s">
        <v>8</v>
      </c>
    </row>
    <row r="14" spans="1:21" ht="6" customHeight="1" x14ac:dyDescent="0.3">
      <c r="B14" s="33"/>
      <c r="C14" s="249"/>
      <c r="D14" s="249"/>
      <c r="E14" s="33"/>
    </row>
    <row r="15" spans="1:21" x14ac:dyDescent="0.3">
      <c r="B15" s="33" t="s">
        <v>47</v>
      </c>
      <c r="C15" s="268"/>
      <c r="D15" s="268"/>
      <c r="E15" s="33" t="s">
        <v>8</v>
      </c>
      <c r="H15" s="33" t="s">
        <v>48</v>
      </c>
      <c r="I15" s="268"/>
      <c r="J15" s="268"/>
      <c r="K15" s="33" t="s">
        <v>8</v>
      </c>
    </row>
    <row r="16" spans="1:21" ht="6" customHeight="1" x14ac:dyDescent="0.3">
      <c r="B16" s="33"/>
      <c r="C16" s="249"/>
      <c r="D16" s="249"/>
      <c r="E16" s="33"/>
    </row>
    <row r="17" spans="2:11" ht="27.75" x14ac:dyDescent="0.3">
      <c r="B17" s="33" t="s">
        <v>49</v>
      </c>
      <c r="C17" s="268"/>
      <c r="D17" s="268"/>
      <c r="E17" s="33" t="s">
        <v>8</v>
      </c>
      <c r="H17" s="29" t="s">
        <v>83</v>
      </c>
      <c r="I17" s="268"/>
      <c r="J17" s="268"/>
      <c r="K17" s="33" t="s">
        <v>8</v>
      </c>
    </row>
    <row r="18" spans="2:11" ht="4.5" customHeight="1" x14ac:dyDescent="0.3">
      <c r="B18" s="33"/>
      <c r="C18" s="249"/>
      <c r="D18" s="249"/>
      <c r="E18" s="33"/>
    </row>
    <row r="19" spans="2:11" x14ac:dyDescent="0.3">
      <c r="B19" s="33" t="s">
        <v>48</v>
      </c>
      <c r="C19" s="268"/>
      <c r="D19" s="268"/>
      <c r="E19" s="33" t="s">
        <v>8</v>
      </c>
      <c r="H19" s="33" t="s">
        <v>52</v>
      </c>
      <c r="I19" s="268"/>
      <c r="J19" s="268"/>
      <c r="K19" s="33" t="s">
        <v>8</v>
      </c>
    </row>
    <row r="20" spans="2:11" ht="6" customHeight="1" x14ac:dyDescent="0.3">
      <c r="B20" s="33"/>
      <c r="C20" s="249"/>
      <c r="D20" s="249"/>
      <c r="E20" s="33"/>
    </row>
    <row r="21" spans="2:11" ht="27.75" x14ac:dyDescent="0.3">
      <c r="B21" s="29" t="s">
        <v>50</v>
      </c>
      <c r="C21" s="268"/>
      <c r="D21" s="268"/>
      <c r="E21" s="33" t="s">
        <v>8</v>
      </c>
      <c r="H21" s="33" t="s">
        <v>58</v>
      </c>
      <c r="I21" s="268"/>
      <c r="J21" s="268"/>
      <c r="K21" s="33" t="s">
        <v>8</v>
      </c>
    </row>
    <row r="22" spans="2:11" ht="7.5" customHeight="1" x14ac:dyDescent="0.3">
      <c r="B22" s="33"/>
      <c r="C22" s="249"/>
      <c r="D22" s="249"/>
      <c r="E22" s="33"/>
    </row>
    <row r="23" spans="2:11" x14ac:dyDescent="0.3">
      <c r="B23" s="33" t="s">
        <v>51</v>
      </c>
      <c r="C23" s="268"/>
      <c r="D23" s="268"/>
      <c r="E23" s="33" t="s">
        <v>8</v>
      </c>
      <c r="H23" s="33" t="s">
        <v>55</v>
      </c>
      <c r="I23" s="268"/>
      <c r="J23" s="268"/>
      <c r="K23" s="33" t="s">
        <v>8</v>
      </c>
    </row>
    <row r="24" spans="2:11" ht="6.75" customHeight="1" x14ac:dyDescent="0.3">
      <c r="B24" s="33"/>
      <c r="C24" s="249"/>
      <c r="D24" s="249"/>
      <c r="E24" s="33"/>
      <c r="H24" s="33"/>
      <c r="I24" s="249"/>
      <c r="J24" s="249"/>
      <c r="K24" s="33"/>
    </row>
    <row r="25" spans="2:11" x14ac:dyDescent="0.3">
      <c r="B25" s="33" t="s">
        <v>52</v>
      </c>
      <c r="C25" s="268"/>
      <c r="D25" s="268"/>
      <c r="E25" s="33" t="s">
        <v>8</v>
      </c>
      <c r="H25" s="33" t="s">
        <v>56</v>
      </c>
      <c r="I25" s="268"/>
      <c r="J25" s="268"/>
      <c r="K25" s="33" t="s">
        <v>8</v>
      </c>
    </row>
    <row r="26" spans="2:11" ht="8.25" customHeight="1" x14ac:dyDescent="0.3">
      <c r="B26" s="33"/>
      <c r="C26" s="249"/>
      <c r="D26" s="249"/>
      <c r="E26" s="33"/>
      <c r="H26" s="33"/>
      <c r="I26" s="249"/>
      <c r="J26" s="249"/>
      <c r="K26" s="33"/>
    </row>
    <row r="27" spans="2:11" x14ac:dyDescent="0.3">
      <c r="B27" s="33" t="s">
        <v>53</v>
      </c>
      <c r="C27" s="268"/>
      <c r="D27" s="268"/>
      <c r="E27" s="33" t="s">
        <v>8</v>
      </c>
      <c r="H27" s="33" t="s">
        <v>57</v>
      </c>
      <c r="I27" s="268"/>
      <c r="J27" s="268"/>
      <c r="K27" s="33" t="s">
        <v>8</v>
      </c>
    </row>
    <row r="28" spans="2:11" ht="6.75" customHeight="1" x14ac:dyDescent="0.3">
      <c r="B28" s="33"/>
      <c r="C28" s="249"/>
      <c r="D28" s="249"/>
      <c r="E28" s="33"/>
      <c r="H28" s="33"/>
      <c r="I28" s="249"/>
      <c r="J28" s="249"/>
      <c r="K28" s="33"/>
    </row>
    <row r="29" spans="2:11" x14ac:dyDescent="0.3">
      <c r="B29" s="33" t="s">
        <v>54</v>
      </c>
      <c r="C29" s="268"/>
      <c r="D29" s="268"/>
      <c r="E29" s="33" t="s">
        <v>8</v>
      </c>
      <c r="H29" s="45" t="s">
        <v>29</v>
      </c>
      <c r="I29" s="266">
        <f>SUM(I13,I15,I17,I19,I21,I23,I25,I27)</f>
        <v>0</v>
      </c>
      <c r="J29" s="266"/>
      <c r="K29" s="266"/>
    </row>
    <row r="30" spans="2:11" ht="6" customHeight="1" x14ac:dyDescent="0.3">
      <c r="B30" s="33"/>
      <c r="C30" s="33"/>
      <c r="D30" s="33"/>
      <c r="E30" s="33"/>
    </row>
    <row r="31" spans="2:11" ht="16.5" customHeight="1" x14ac:dyDescent="0.3">
      <c r="B31" s="33" t="s">
        <v>58</v>
      </c>
      <c r="C31" s="268"/>
      <c r="D31" s="268"/>
      <c r="E31" s="33" t="s">
        <v>8</v>
      </c>
      <c r="H31" s="267" t="s">
        <v>74</v>
      </c>
      <c r="I31" s="267"/>
      <c r="J31" s="267"/>
      <c r="K31" s="267"/>
    </row>
    <row r="32" spans="2:11" ht="4.5" customHeight="1" x14ac:dyDescent="0.3">
      <c r="B32" s="33"/>
      <c r="C32" s="46"/>
      <c r="D32" s="46"/>
      <c r="E32" s="33"/>
      <c r="H32" s="262" t="s">
        <v>59</v>
      </c>
      <c r="I32" s="262"/>
      <c r="J32" s="262"/>
      <c r="K32" s="262"/>
    </row>
    <row r="33" spans="2:11" ht="16.5" customHeight="1" x14ac:dyDescent="0.3">
      <c r="B33" s="33" t="s">
        <v>62</v>
      </c>
      <c r="C33" s="268"/>
      <c r="D33" s="268"/>
      <c r="E33" s="33" t="s">
        <v>8</v>
      </c>
      <c r="H33" s="263"/>
      <c r="I33" s="263"/>
      <c r="J33" s="263"/>
      <c r="K33" s="263"/>
    </row>
    <row r="34" spans="2:11" ht="6.75" customHeight="1" x14ac:dyDescent="0.3">
      <c r="B34" s="33"/>
      <c r="C34" s="249"/>
      <c r="D34" s="249"/>
      <c r="E34" s="33"/>
      <c r="H34" s="250" t="s">
        <v>61</v>
      </c>
      <c r="I34" s="251"/>
      <c r="J34" s="252"/>
      <c r="K34" s="264" t="s">
        <v>60</v>
      </c>
    </row>
    <row r="35" spans="2:11" x14ac:dyDescent="0.3">
      <c r="B35" s="33" t="s">
        <v>55</v>
      </c>
      <c r="C35" s="268"/>
      <c r="D35" s="268"/>
      <c r="E35" s="33" t="s">
        <v>8</v>
      </c>
      <c r="H35" s="253"/>
      <c r="I35" s="254"/>
      <c r="J35" s="255"/>
      <c r="K35" s="265"/>
    </row>
    <row r="36" spans="2:11" ht="7.5" customHeight="1" x14ac:dyDescent="0.3">
      <c r="B36" s="33"/>
      <c r="C36" s="249"/>
      <c r="D36" s="249"/>
      <c r="E36" s="33"/>
      <c r="H36" s="256" t="s">
        <v>62</v>
      </c>
      <c r="I36" s="256"/>
      <c r="J36" s="256"/>
      <c r="K36" s="258"/>
    </row>
    <row r="37" spans="2:11" x14ac:dyDescent="0.3">
      <c r="B37" s="33" t="s">
        <v>56</v>
      </c>
      <c r="C37" s="268"/>
      <c r="D37" s="268"/>
      <c r="E37" s="33" t="s">
        <v>8</v>
      </c>
      <c r="H37" s="257"/>
      <c r="I37" s="257"/>
      <c r="J37" s="257"/>
      <c r="K37" s="259"/>
    </row>
    <row r="38" spans="2:11" ht="6" customHeight="1" x14ac:dyDescent="0.3">
      <c r="B38" s="33"/>
      <c r="C38" s="249"/>
      <c r="D38" s="249"/>
      <c r="E38" s="33"/>
      <c r="H38" s="47"/>
      <c r="I38" s="47"/>
      <c r="J38" s="47"/>
      <c r="K38" s="48"/>
    </row>
    <row r="39" spans="2:11" ht="16.5" customHeight="1" x14ac:dyDescent="0.3">
      <c r="B39" s="33" t="s">
        <v>57</v>
      </c>
      <c r="C39" s="268"/>
      <c r="D39" s="268"/>
      <c r="E39" s="33" t="s">
        <v>8</v>
      </c>
      <c r="H39" s="260" t="s">
        <v>75</v>
      </c>
      <c r="I39" s="260"/>
      <c r="J39" s="260"/>
      <c r="K39" s="259"/>
    </row>
    <row r="40" spans="2:11" ht="7.5" customHeight="1" x14ac:dyDescent="0.3">
      <c r="B40" s="33"/>
      <c r="C40" s="249"/>
      <c r="D40" s="249"/>
      <c r="E40" s="33"/>
      <c r="H40" s="260"/>
      <c r="I40" s="260"/>
      <c r="J40" s="260"/>
      <c r="K40" s="259"/>
    </row>
    <row r="41" spans="2:11" x14ac:dyDescent="0.3">
      <c r="B41" s="45" t="s">
        <v>29</v>
      </c>
      <c r="C41" s="266">
        <f>SUM(C33,C39,C37,C35,C31,C29,C27,C25,C23,C21,C19,C17,C15,C13)</f>
        <v>0</v>
      </c>
      <c r="D41" s="266"/>
      <c r="E41" s="266"/>
      <c r="H41" s="47"/>
      <c r="I41" s="47"/>
      <c r="J41" s="47"/>
      <c r="K41" s="48"/>
    </row>
    <row r="42" spans="2:11" ht="16.5" customHeight="1" x14ac:dyDescent="0.3">
      <c r="B42" s="33"/>
      <c r="C42" s="249"/>
      <c r="D42" s="249"/>
      <c r="E42" s="33"/>
      <c r="H42" s="248" t="s">
        <v>65</v>
      </c>
      <c r="I42" s="248"/>
      <c r="J42" s="248"/>
      <c r="K42" s="49"/>
    </row>
    <row r="43" spans="2:11" x14ac:dyDescent="0.3">
      <c r="B43" s="267" t="s">
        <v>42</v>
      </c>
      <c r="C43" s="267"/>
      <c r="D43" s="267"/>
      <c r="E43" s="267"/>
      <c r="H43" s="47"/>
      <c r="I43" s="47"/>
      <c r="J43" s="47"/>
      <c r="K43" s="48"/>
    </row>
    <row r="44" spans="2:11" ht="17.25" x14ac:dyDescent="0.3">
      <c r="B44" s="262" t="s">
        <v>59</v>
      </c>
      <c r="C44" s="262"/>
      <c r="D44" s="262"/>
      <c r="E44" s="262"/>
      <c r="H44" s="261" t="s">
        <v>66</v>
      </c>
      <c r="I44" s="261"/>
      <c r="J44" s="261"/>
      <c r="K44" s="49"/>
    </row>
    <row r="45" spans="2:11" x14ac:dyDescent="0.3">
      <c r="B45" s="273" t="s">
        <v>61</v>
      </c>
      <c r="C45" s="273"/>
      <c r="D45" s="273"/>
      <c r="E45" s="43" t="s">
        <v>60</v>
      </c>
      <c r="H45" s="33"/>
      <c r="I45" s="249"/>
      <c r="J45" s="249"/>
      <c r="K45" s="39"/>
    </row>
    <row r="46" spans="2:11" x14ac:dyDescent="0.3">
      <c r="B46" s="271" t="s">
        <v>63</v>
      </c>
      <c r="C46" s="271"/>
      <c r="D46" s="271"/>
      <c r="E46" s="49"/>
      <c r="H46" s="248" t="s">
        <v>55</v>
      </c>
      <c r="I46" s="248"/>
      <c r="J46" s="248"/>
      <c r="K46" s="49"/>
    </row>
    <row r="47" spans="2:11" ht="6.75" customHeight="1" x14ac:dyDescent="0.3">
      <c r="B47" s="248"/>
      <c r="C47" s="248"/>
      <c r="D47" s="248"/>
      <c r="E47" s="39"/>
      <c r="H47" s="33"/>
      <c r="I47" s="249"/>
      <c r="J47" s="249"/>
      <c r="K47" s="39"/>
    </row>
    <row r="48" spans="2:11" ht="28.5" customHeight="1" x14ac:dyDescent="0.3">
      <c r="B48" s="261" t="s">
        <v>64</v>
      </c>
      <c r="C48" s="261"/>
      <c r="D48" s="261"/>
      <c r="E48" s="49"/>
      <c r="H48" s="248" t="s">
        <v>56</v>
      </c>
      <c r="I48" s="248"/>
      <c r="J48" s="248"/>
      <c r="K48" s="49"/>
    </row>
    <row r="49" spans="2:12" ht="6" customHeight="1" x14ac:dyDescent="0.3">
      <c r="B49" s="248"/>
      <c r="C49" s="248"/>
      <c r="D49" s="248"/>
      <c r="E49" s="39"/>
      <c r="H49" s="33"/>
      <c r="I49" s="33"/>
      <c r="J49" s="33"/>
      <c r="K49" s="39"/>
    </row>
    <row r="50" spans="2:12" x14ac:dyDescent="0.3">
      <c r="B50" s="248" t="s">
        <v>65</v>
      </c>
      <c r="C50" s="248"/>
      <c r="D50" s="248"/>
      <c r="E50" s="49"/>
      <c r="H50" s="248" t="s">
        <v>57</v>
      </c>
      <c r="I50" s="248"/>
      <c r="J50" s="248"/>
      <c r="K50" s="49"/>
    </row>
    <row r="51" spans="2:12" ht="6" customHeight="1" x14ac:dyDescent="0.3">
      <c r="B51" s="50"/>
      <c r="C51" s="272"/>
      <c r="D51" s="272"/>
      <c r="E51" s="39"/>
      <c r="H51" s="33"/>
      <c r="I51" s="33"/>
      <c r="J51" s="33"/>
      <c r="K51" s="39"/>
    </row>
    <row r="52" spans="2:12" ht="27" customHeight="1" x14ac:dyDescent="0.3">
      <c r="B52" s="261" t="s">
        <v>66</v>
      </c>
      <c r="C52" s="261"/>
      <c r="D52" s="261"/>
      <c r="E52" s="49"/>
      <c r="H52" s="242" t="s">
        <v>67</v>
      </c>
      <c r="I52" s="242"/>
      <c r="J52" s="242"/>
      <c r="K52" s="51">
        <f>SUM(K50,K48,K46,K44,K42,K39,K36)</f>
        <v>0</v>
      </c>
    </row>
    <row r="53" spans="2:12" ht="7.5" customHeight="1" x14ac:dyDescent="0.3">
      <c r="B53" s="33"/>
      <c r="C53" s="249"/>
      <c r="D53" s="249"/>
      <c r="E53" s="39"/>
      <c r="K53" s="40"/>
    </row>
    <row r="54" spans="2:12" x14ac:dyDescent="0.3">
      <c r="B54" s="248" t="s">
        <v>55</v>
      </c>
      <c r="C54" s="248"/>
      <c r="D54" s="248"/>
      <c r="E54" s="49"/>
      <c r="H54" s="244" t="s">
        <v>76</v>
      </c>
      <c r="I54" s="244"/>
      <c r="J54" s="244"/>
      <c r="K54" s="244"/>
      <c r="L54" s="244"/>
    </row>
    <row r="55" spans="2:12" ht="6" customHeight="1" x14ac:dyDescent="0.3">
      <c r="B55" s="33"/>
      <c r="C55" s="249"/>
      <c r="D55" s="249"/>
      <c r="E55" s="39"/>
      <c r="H55" s="244"/>
      <c r="I55" s="244"/>
      <c r="J55" s="244"/>
      <c r="K55" s="244"/>
      <c r="L55" s="244"/>
    </row>
    <row r="56" spans="2:12" x14ac:dyDescent="0.3">
      <c r="B56" s="248" t="s">
        <v>56</v>
      </c>
      <c r="C56" s="248"/>
      <c r="D56" s="248"/>
      <c r="E56" s="49"/>
      <c r="H56" s="244"/>
      <c r="I56" s="244"/>
      <c r="J56" s="244"/>
      <c r="K56" s="244"/>
      <c r="L56" s="244"/>
    </row>
    <row r="57" spans="2:12" ht="6" customHeight="1" x14ac:dyDescent="0.3">
      <c r="B57" s="33"/>
      <c r="C57" s="33"/>
      <c r="D57" s="33"/>
      <c r="E57" s="39"/>
    </row>
    <row r="58" spans="2:12" x14ac:dyDescent="0.3">
      <c r="B58" s="248" t="s">
        <v>57</v>
      </c>
      <c r="C58" s="248"/>
      <c r="D58" s="248"/>
      <c r="E58" s="49"/>
      <c r="H58" s="245" t="s">
        <v>77</v>
      </c>
      <c r="I58" s="245"/>
      <c r="J58" s="245"/>
      <c r="K58" s="246"/>
      <c r="L58" s="246"/>
    </row>
    <row r="59" spans="2:12" ht="6.75" customHeight="1" x14ac:dyDescent="0.3">
      <c r="B59" s="33"/>
      <c r="C59" s="33"/>
      <c r="D59" s="33"/>
      <c r="E59" s="39"/>
    </row>
    <row r="60" spans="2:12" x14ac:dyDescent="0.3">
      <c r="B60" s="242" t="s">
        <v>67</v>
      </c>
      <c r="C60" s="242"/>
      <c r="D60" s="242"/>
      <c r="E60" s="51">
        <f>SUM(E58,E56,E54,E52,E50,E48,E46)</f>
        <v>0</v>
      </c>
      <c r="H60" s="245" t="s">
        <v>78</v>
      </c>
      <c r="I60" s="245"/>
      <c r="J60" s="245"/>
      <c r="K60" s="247">
        <f>K58/4</f>
        <v>0</v>
      </c>
      <c r="L60" s="247"/>
    </row>
    <row r="61" spans="2:12" x14ac:dyDescent="0.3">
      <c r="B61" s="33"/>
      <c r="C61" s="33"/>
      <c r="D61" s="33"/>
      <c r="E61" s="39"/>
    </row>
    <row r="62" spans="2:12" x14ac:dyDescent="0.3">
      <c r="B62" s="33"/>
      <c r="C62" s="33"/>
      <c r="D62" s="33"/>
      <c r="E62" s="39"/>
    </row>
    <row r="63" spans="2:12" x14ac:dyDescent="0.3">
      <c r="B63" s="243" t="s">
        <v>68</v>
      </c>
      <c r="C63" s="243"/>
      <c r="D63" s="243"/>
      <c r="E63" s="243"/>
      <c r="F63" s="243"/>
      <c r="G63" s="243"/>
      <c r="H63" s="243"/>
      <c r="I63" s="243"/>
      <c r="J63" s="243"/>
      <c r="K63" s="243"/>
      <c r="L63" s="243"/>
    </row>
    <row r="64" spans="2:12" ht="6.75" customHeight="1" x14ac:dyDescent="0.3">
      <c r="B64" s="33"/>
      <c r="C64" s="33"/>
      <c r="D64" s="33"/>
      <c r="E64" s="39"/>
    </row>
    <row r="65" spans="2:12" ht="16.5" customHeight="1" x14ac:dyDescent="0.3">
      <c r="B65" s="224" t="s">
        <v>79</v>
      </c>
      <c r="C65" s="224"/>
      <c r="D65" s="224"/>
      <c r="E65" s="224"/>
      <c r="F65" s="224"/>
      <c r="G65" s="224"/>
      <c r="H65" s="224"/>
      <c r="I65" s="224"/>
      <c r="J65" s="224"/>
      <c r="K65" s="224"/>
      <c r="L65" s="224"/>
    </row>
    <row r="66" spans="2:12" x14ac:dyDescent="0.3">
      <c r="B66" s="224"/>
      <c r="C66" s="224"/>
      <c r="D66" s="224"/>
      <c r="E66" s="224"/>
      <c r="F66" s="224"/>
      <c r="G66" s="224"/>
      <c r="H66" s="224"/>
      <c r="I66" s="224"/>
      <c r="J66" s="224"/>
      <c r="K66" s="224"/>
      <c r="L66" s="224"/>
    </row>
    <row r="67" spans="2:12" ht="16.5" customHeight="1" x14ac:dyDescent="0.3">
      <c r="B67" s="224" t="s">
        <v>80</v>
      </c>
      <c r="C67" s="224"/>
      <c r="D67" s="224"/>
      <c r="E67" s="224"/>
      <c r="F67" s="224"/>
      <c r="G67" s="224"/>
      <c r="H67" s="224"/>
      <c r="I67" s="224"/>
      <c r="J67" s="224"/>
      <c r="K67" s="224"/>
      <c r="L67" s="224"/>
    </row>
    <row r="68" spans="2:12" x14ac:dyDescent="0.3">
      <c r="B68" s="224"/>
      <c r="C68" s="224"/>
      <c r="D68" s="224"/>
      <c r="E68" s="224"/>
      <c r="F68" s="224"/>
      <c r="G68" s="224"/>
      <c r="H68" s="224"/>
      <c r="I68" s="224"/>
      <c r="J68" s="224"/>
      <c r="K68" s="224"/>
      <c r="L68" s="224"/>
    </row>
    <row r="69" spans="2:12" ht="14.25" customHeight="1" x14ac:dyDescent="0.3">
      <c r="B69" s="224"/>
      <c r="C69" s="224"/>
      <c r="D69" s="224"/>
      <c r="E69" s="224"/>
      <c r="F69" s="224"/>
      <c r="G69" s="224"/>
      <c r="H69" s="224"/>
      <c r="I69" s="224"/>
      <c r="J69" s="224"/>
      <c r="K69" s="224"/>
      <c r="L69" s="224"/>
    </row>
    <row r="70" spans="2:12" x14ac:dyDescent="0.3">
      <c r="B70" s="224" t="s">
        <v>81</v>
      </c>
      <c r="C70" s="224"/>
      <c r="D70" s="224"/>
      <c r="E70" s="224"/>
      <c r="F70" s="224"/>
      <c r="G70" s="224"/>
      <c r="H70" s="224"/>
      <c r="I70" s="224"/>
      <c r="J70" s="224"/>
      <c r="K70" s="224"/>
      <c r="L70" s="224"/>
    </row>
    <row r="71" spans="2:12" x14ac:dyDescent="0.3">
      <c r="B71" s="224"/>
      <c r="C71" s="224"/>
      <c r="D71" s="224"/>
      <c r="E71" s="224"/>
      <c r="F71" s="224"/>
      <c r="G71" s="224"/>
      <c r="H71" s="224"/>
      <c r="I71" s="224"/>
      <c r="J71" s="224"/>
      <c r="K71" s="224"/>
      <c r="L71" s="224"/>
    </row>
    <row r="72" spans="2:12" ht="22.5" customHeight="1" x14ac:dyDescent="0.3">
      <c r="B72" s="224"/>
      <c r="C72" s="224"/>
      <c r="D72" s="224"/>
      <c r="E72" s="224"/>
      <c r="F72" s="224"/>
      <c r="G72" s="224"/>
      <c r="H72" s="224"/>
      <c r="I72" s="224"/>
      <c r="J72" s="224"/>
      <c r="K72" s="224"/>
      <c r="L72" s="224"/>
    </row>
    <row r="73" spans="2:12" x14ac:dyDescent="0.3">
      <c r="B73" s="224" t="s">
        <v>82</v>
      </c>
      <c r="C73" s="224"/>
      <c r="D73" s="224"/>
      <c r="E73" s="224"/>
      <c r="F73" s="224"/>
      <c r="G73" s="224"/>
      <c r="H73" s="224"/>
      <c r="I73" s="224"/>
      <c r="J73" s="224"/>
      <c r="K73" s="224"/>
      <c r="L73" s="224"/>
    </row>
    <row r="74" spans="2:12" ht="24" customHeight="1" x14ac:dyDescent="0.3">
      <c r="B74" s="224"/>
      <c r="C74" s="224"/>
      <c r="D74" s="224"/>
      <c r="E74" s="224"/>
      <c r="F74" s="224"/>
      <c r="G74" s="224"/>
      <c r="H74" s="224"/>
      <c r="I74" s="224"/>
      <c r="J74" s="224"/>
      <c r="K74" s="224"/>
      <c r="L74" s="224"/>
    </row>
    <row r="75" spans="2:12" x14ac:dyDescent="0.3">
      <c r="B75" s="33"/>
      <c r="C75" s="33"/>
      <c r="D75" s="33"/>
      <c r="E75" s="33"/>
    </row>
    <row r="76" spans="2:12" x14ac:dyDescent="0.3">
      <c r="B76" s="33"/>
      <c r="C76" s="33"/>
      <c r="D76" s="33"/>
      <c r="E76" s="33"/>
    </row>
    <row r="77" spans="2:12" x14ac:dyDescent="0.3">
      <c r="B77" s="33"/>
      <c r="C77" s="33"/>
      <c r="D77" s="33"/>
      <c r="E77" s="33"/>
    </row>
    <row r="78" spans="2:12" x14ac:dyDescent="0.3">
      <c r="B78" s="33"/>
      <c r="C78" s="33"/>
      <c r="D78" s="33"/>
      <c r="E78" s="33"/>
    </row>
    <row r="79" spans="2:12" x14ac:dyDescent="0.3">
      <c r="B79" s="33"/>
      <c r="C79" s="33"/>
      <c r="D79" s="33"/>
      <c r="E79" s="33"/>
    </row>
    <row r="80" spans="2:12" x14ac:dyDescent="0.3">
      <c r="B80" s="33"/>
      <c r="C80" s="33"/>
      <c r="D80" s="33"/>
      <c r="E80" s="33"/>
    </row>
    <row r="81" spans="2:5" x14ac:dyDescent="0.3">
      <c r="B81" s="33"/>
      <c r="C81" s="33"/>
      <c r="D81" s="33"/>
      <c r="E81" s="33"/>
    </row>
    <row r="82" spans="2:5" x14ac:dyDescent="0.3">
      <c r="B82" s="33"/>
      <c r="C82" s="33"/>
      <c r="D82" s="33"/>
      <c r="E82" s="33"/>
    </row>
    <row r="83" spans="2:5" x14ac:dyDescent="0.3">
      <c r="B83" s="33"/>
      <c r="C83" s="33"/>
      <c r="D83" s="33"/>
      <c r="E83" s="33"/>
    </row>
    <row r="84" spans="2:5" x14ac:dyDescent="0.3">
      <c r="B84" s="33"/>
      <c r="C84" s="33"/>
      <c r="D84" s="33"/>
      <c r="E84" s="33"/>
    </row>
    <row r="85" spans="2:5" x14ac:dyDescent="0.3">
      <c r="B85" s="33"/>
      <c r="C85" s="33"/>
      <c r="D85" s="33"/>
      <c r="E85" s="33"/>
    </row>
    <row r="86" spans="2:5" x14ac:dyDescent="0.3">
      <c r="B86" s="33"/>
      <c r="C86" s="33"/>
      <c r="D86" s="33"/>
      <c r="E86" s="33"/>
    </row>
  </sheetData>
  <sheetProtection algorithmName="SHA-512" hashValue="pzsU37gMsEm8AqMCkxh1wcpQKSvycYiLe73dDWNRkYn9YM3pTEZK2/QKlGNbNFThxLLWvRYHM+4D46m5obhPhw==" saltValue="FCI5MEKQXgErihaCC/+Zig==" spinCount="100000" sheet="1" objects="1" scenarios="1"/>
  <mergeCells count="89">
    <mergeCell ref="C41:E41"/>
    <mergeCell ref="C31:D31"/>
    <mergeCell ref="B43:E43"/>
    <mergeCell ref="B44:E44"/>
    <mergeCell ref="B45:D45"/>
    <mergeCell ref="C33:D33"/>
    <mergeCell ref="C37:D37"/>
    <mergeCell ref="C38:D38"/>
    <mergeCell ref="C39:D39"/>
    <mergeCell ref="C40:D40"/>
    <mergeCell ref="C42:D42"/>
    <mergeCell ref="C36:D36"/>
    <mergeCell ref="B46:D46"/>
    <mergeCell ref="B47:D47"/>
    <mergeCell ref="C51:D51"/>
    <mergeCell ref="C53:D53"/>
    <mergeCell ref="B49:D49"/>
    <mergeCell ref="B48:D48"/>
    <mergeCell ref="B50:D50"/>
    <mergeCell ref="B52:D52"/>
    <mergeCell ref="C27:D27"/>
    <mergeCell ref="C28:D28"/>
    <mergeCell ref="C29:D29"/>
    <mergeCell ref="C34:D34"/>
    <mergeCell ref="C35:D35"/>
    <mergeCell ref="C26:D26"/>
    <mergeCell ref="C15:D15"/>
    <mergeCell ref="C16:D16"/>
    <mergeCell ref="C17:D17"/>
    <mergeCell ref="C18:D18"/>
    <mergeCell ref="C19:D19"/>
    <mergeCell ref="C20:D20"/>
    <mergeCell ref="C21:D21"/>
    <mergeCell ref="C22:D22"/>
    <mergeCell ref="C23:D23"/>
    <mergeCell ref="C24:D24"/>
    <mergeCell ref="C25:D25"/>
    <mergeCell ref="H10:K10"/>
    <mergeCell ref="H11:K11"/>
    <mergeCell ref="I12:J12"/>
    <mergeCell ref="I13:J13"/>
    <mergeCell ref="B7:N8"/>
    <mergeCell ref="C12:D12"/>
    <mergeCell ref="B11:E11"/>
    <mergeCell ref="B10:E10"/>
    <mergeCell ref="C13:D13"/>
    <mergeCell ref="I15:J15"/>
    <mergeCell ref="I17:J17"/>
    <mergeCell ref="I19:J19"/>
    <mergeCell ref="I21:J21"/>
    <mergeCell ref="C14:D14"/>
    <mergeCell ref="I23:J23"/>
    <mergeCell ref="I24:J24"/>
    <mergeCell ref="I25:J25"/>
    <mergeCell ref="I26:J26"/>
    <mergeCell ref="I27:J27"/>
    <mergeCell ref="H32:K33"/>
    <mergeCell ref="K34:K35"/>
    <mergeCell ref="I28:J28"/>
    <mergeCell ref="I29:K29"/>
    <mergeCell ref="H31:K31"/>
    <mergeCell ref="K36:K37"/>
    <mergeCell ref="H39:J40"/>
    <mergeCell ref="K39:K40"/>
    <mergeCell ref="I47:J47"/>
    <mergeCell ref="H42:J42"/>
    <mergeCell ref="H44:J44"/>
    <mergeCell ref="H46:J46"/>
    <mergeCell ref="H48:J48"/>
    <mergeCell ref="I45:J45"/>
    <mergeCell ref="H50:J50"/>
    <mergeCell ref="H34:J35"/>
    <mergeCell ref="H36:J37"/>
    <mergeCell ref="B67:L69"/>
    <mergeCell ref="B70:L72"/>
    <mergeCell ref="B73:L74"/>
    <mergeCell ref="H52:J52"/>
    <mergeCell ref="B63:L63"/>
    <mergeCell ref="B65:L66"/>
    <mergeCell ref="H54:L56"/>
    <mergeCell ref="H58:J58"/>
    <mergeCell ref="K58:L58"/>
    <mergeCell ref="H60:J60"/>
    <mergeCell ref="K60:L60"/>
    <mergeCell ref="B60:D60"/>
    <mergeCell ref="B54:D54"/>
    <mergeCell ref="B56:D56"/>
    <mergeCell ref="B58:D58"/>
    <mergeCell ref="C55:D55"/>
  </mergeCells>
  <dataValidations count="1">
    <dataValidation type="list" allowBlank="1" showInputMessage="1" showErrorMessage="1" sqref="E13:E23 E25 E27 E39 E35 E37 E29:E33 K13 K15 K17 K19 K21 K27 K23 K25">
      <formula1>Posesión2</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58E"/>
  </sheetPr>
  <dimension ref="A10:U106"/>
  <sheetViews>
    <sheetView showGridLines="0" showRowColHeaders="0" topLeftCell="A59" workbookViewId="0">
      <selection activeCell="H35" activeCellId="5" sqref="L25 B1:M20 B22:M23 B35:F36 B41:F42 H35:O60"/>
    </sheetView>
  </sheetViews>
  <sheetFormatPr baseColWidth="10" defaultColWidth="9.140625" defaultRowHeight="16.5" x14ac:dyDescent="0.3"/>
  <cols>
    <col min="1" max="1" width="15.28515625" style="52" customWidth="1"/>
    <col min="2" max="2" width="17.140625" style="24" customWidth="1"/>
    <col min="3" max="3" width="8.85546875" style="24" customWidth="1"/>
    <col min="4" max="4" width="6.5703125" style="24" customWidth="1"/>
    <col min="5" max="5" width="10.5703125" style="24" customWidth="1"/>
    <col min="6" max="6" width="11.28515625" style="24" customWidth="1"/>
    <col min="7" max="7" width="7.7109375" style="24" customWidth="1"/>
    <col min="8" max="8" width="14.140625" style="24" customWidth="1"/>
    <col min="9" max="9" width="16.140625" style="24" customWidth="1"/>
    <col min="10" max="10" width="9.140625" style="25"/>
    <col min="11" max="11" width="5.85546875" style="25" customWidth="1"/>
    <col min="12" max="12" width="10.28515625" style="25" customWidth="1"/>
    <col min="13" max="13" width="12.28515625" style="25" customWidth="1"/>
    <col min="14" max="16384" width="9.140625" style="25"/>
  </cols>
  <sheetData>
    <row r="10" spans="2:18" ht="15" x14ac:dyDescent="0.25">
      <c r="B10" s="288" t="s">
        <v>84</v>
      </c>
      <c r="C10" s="288"/>
      <c r="D10" s="288"/>
      <c r="E10" s="288"/>
      <c r="F10" s="288"/>
      <c r="G10" s="288"/>
      <c r="H10" s="288"/>
      <c r="I10" s="288"/>
      <c r="J10" s="288"/>
      <c r="K10" s="288"/>
      <c r="L10" s="288"/>
      <c r="M10" s="288"/>
    </row>
    <row r="11" spans="2:18" ht="15" x14ac:dyDescent="0.25">
      <c r="B11" s="288"/>
      <c r="C11" s="288"/>
      <c r="D11" s="288"/>
      <c r="E11" s="288"/>
      <c r="F11" s="288"/>
      <c r="G11" s="288"/>
      <c r="H11" s="288"/>
      <c r="I11" s="288"/>
      <c r="J11" s="288"/>
      <c r="K11" s="288"/>
      <c r="L11" s="288"/>
      <c r="M11" s="288"/>
    </row>
    <row r="12" spans="2:18" ht="31.5" customHeight="1" x14ac:dyDescent="0.3">
      <c r="B12" s="288"/>
      <c r="C12" s="288"/>
      <c r="D12" s="288"/>
      <c r="E12" s="288"/>
      <c r="F12" s="288"/>
      <c r="G12" s="288"/>
      <c r="H12" s="288"/>
      <c r="I12" s="288"/>
      <c r="J12" s="288"/>
      <c r="K12" s="288"/>
      <c r="L12" s="288"/>
      <c r="M12" s="288"/>
      <c r="Q12" s="53"/>
      <c r="R12" s="53"/>
    </row>
    <row r="13" spans="2:18" x14ac:dyDescent="0.3">
      <c r="B13" s="225" t="s">
        <v>85</v>
      </c>
      <c r="C13" s="225"/>
      <c r="D13" s="225"/>
      <c r="E13" s="225"/>
      <c r="F13" s="225"/>
      <c r="G13" s="225"/>
      <c r="H13" s="225"/>
      <c r="I13" s="225"/>
      <c r="J13" s="225"/>
      <c r="K13" s="225"/>
      <c r="L13" s="225"/>
      <c r="M13" s="225"/>
      <c r="Q13" s="53"/>
      <c r="R13" s="53"/>
    </row>
    <row r="14" spans="2:18" ht="22.5" customHeight="1" x14ac:dyDescent="0.3">
      <c r="B14" s="225"/>
      <c r="C14" s="225"/>
      <c r="D14" s="225"/>
      <c r="E14" s="225"/>
      <c r="F14" s="225"/>
      <c r="G14" s="225"/>
      <c r="H14" s="225"/>
      <c r="I14" s="225"/>
      <c r="J14" s="225"/>
      <c r="K14" s="225"/>
      <c r="L14" s="225"/>
      <c r="M14" s="225"/>
      <c r="Q14" s="53"/>
      <c r="R14" s="53"/>
    </row>
    <row r="15" spans="2:18" ht="22.5" customHeight="1" x14ac:dyDescent="0.3">
      <c r="B15" s="225" t="s">
        <v>96</v>
      </c>
      <c r="C15" s="225"/>
      <c r="D15" s="225"/>
      <c r="E15" s="225"/>
      <c r="F15" s="225"/>
      <c r="G15" s="225"/>
      <c r="H15" s="225"/>
      <c r="I15" s="225"/>
      <c r="J15" s="225"/>
      <c r="K15" s="225"/>
      <c r="L15" s="225"/>
      <c r="M15" s="225"/>
      <c r="Q15" s="53"/>
      <c r="R15" s="53"/>
    </row>
    <row r="16" spans="2:18" ht="41.25" customHeight="1" x14ac:dyDescent="0.25">
      <c r="B16" s="225"/>
      <c r="C16" s="225"/>
      <c r="D16" s="225"/>
      <c r="E16" s="225"/>
      <c r="F16" s="225"/>
      <c r="G16" s="225"/>
      <c r="H16" s="225"/>
      <c r="I16" s="225"/>
      <c r="J16" s="225"/>
      <c r="K16" s="225"/>
      <c r="L16" s="225"/>
      <c r="M16" s="225"/>
      <c r="Q16" s="54"/>
      <c r="R16" s="54"/>
    </row>
    <row r="18" spans="1:21" x14ac:dyDescent="0.3">
      <c r="B18" s="289" t="s">
        <v>86</v>
      </c>
      <c r="C18" s="289"/>
      <c r="D18" s="289"/>
      <c r="E18" s="291">
        <f>SUM(C24:D34,C37:D40,C43:D47,J24:K33)</f>
        <v>0</v>
      </c>
      <c r="F18" s="291"/>
      <c r="I18" s="289" t="s">
        <v>88</v>
      </c>
      <c r="J18" s="289"/>
      <c r="K18" s="289"/>
      <c r="L18" s="291">
        <f>SUM(E24:E34,E37:E40,E43:E47,L24:L33)</f>
        <v>0</v>
      </c>
      <c r="M18" s="291"/>
      <c r="N18" s="24"/>
      <c r="O18" s="24"/>
      <c r="P18" s="24"/>
      <c r="Q18" s="24"/>
      <c r="R18" s="24"/>
      <c r="S18" s="24"/>
      <c r="T18" s="24"/>
      <c r="U18" s="24"/>
    </row>
    <row r="19" spans="1:21" ht="16.5" customHeight="1" x14ac:dyDescent="0.3">
      <c r="B19" s="290" t="s">
        <v>87</v>
      </c>
      <c r="C19" s="290"/>
      <c r="D19" s="290"/>
      <c r="E19" s="291"/>
      <c r="F19" s="291"/>
      <c r="I19" s="290" t="s">
        <v>87</v>
      </c>
      <c r="J19" s="290"/>
      <c r="K19" s="290"/>
      <c r="L19" s="291"/>
      <c r="M19" s="291"/>
      <c r="N19" s="24"/>
      <c r="O19" s="24"/>
      <c r="P19" s="24"/>
      <c r="Q19" s="24"/>
      <c r="R19" s="24"/>
      <c r="S19" s="24"/>
      <c r="T19" s="24"/>
      <c r="U19" s="24"/>
    </row>
    <row r="20" spans="1:21" x14ac:dyDescent="0.3">
      <c r="B20" s="290"/>
      <c r="C20" s="290"/>
      <c r="D20" s="290"/>
      <c r="E20" s="291"/>
      <c r="F20" s="291"/>
      <c r="I20" s="290"/>
      <c r="J20" s="290"/>
      <c r="K20" s="290"/>
      <c r="L20" s="291"/>
      <c r="M20" s="291"/>
      <c r="N20" s="24"/>
      <c r="O20" s="24"/>
      <c r="P20" s="24"/>
      <c r="Q20" s="24"/>
      <c r="R20" s="24"/>
      <c r="S20" s="24"/>
      <c r="T20" s="24"/>
      <c r="U20" s="24"/>
    </row>
    <row r="21" spans="1:21" ht="9.75" customHeight="1" thickBot="1" x14ac:dyDescent="0.35">
      <c r="B21" s="55"/>
      <c r="C21" s="55"/>
      <c r="D21" s="55"/>
      <c r="J21" s="24"/>
      <c r="K21" s="24"/>
      <c r="L21" s="24"/>
      <c r="M21" s="24"/>
      <c r="N21" s="24"/>
      <c r="O21" s="24"/>
      <c r="P21" s="24"/>
      <c r="Q21" s="24"/>
      <c r="R21" s="24"/>
      <c r="S21" s="24"/>
      <c r="T21" s="24"/>
      <c r="U21" s="24"/>
    </row>
    <row r="22" spans="1:21" s="60" customFormat="1" ht="43.5" customHeight="1" x14ac:dyDescent="0.25">
      <c r="A22" s="52"/>
      <c r="B22" s="56" t="s">
        <v>93</v>
      </c>
      <c r="C22" s="280" t="s">
        <v>94</v>
      </c>
      <c r="D22" s="280"/>
      <c r="E22" s="57" t="s">
        <v>95</v>
      </c>
      <c r="F22" s="58" t="s">
        <v>89</v>
      </c>
      <c r="G22" s="33"/>
      <c r="H22" s="59"/>
      <c r="I22" s="56" t="s">
        <v>93</v>
      </c>
      <c r="J22" s="280" t="s">
        <v>94</v>
      </c>
      <c r="K22" s="280"/>
      <c r="L22" s="57" t="s">
        <v>95</v>
      </c>
      <c r="M22" s="58" t="s">
        <v>89</v>
      </c>
      <c r="N22" s="33"/>
      <c r="O22" s="33"/>
      <c r="P22" s="33"/>
      <c r="Q22" s="33"/>
      <c r="R22" s="33"/>
      <c r="S22" s="33"/>
      <c r="T22" s="33"/>
      <c r="U22" s="33"/>
    </row>
    <row r="23" spans="1:21" ht="17.25" thickBot="1" x14ac:dyDescent="0.35">
      <c r="B23" s="281" t="s">
        <v>106</v>
      </c>
      <c r="C23" s="282"/>
      <c r="D23" s="282"/>
      <c r="E23" s="282"/>
      <c r="F23" s="283"/>
      <c r="H23" s="59"/>
      <c r="I23" s="281" t="s">
        <v>115</v>
      </c>
      <c r="J23" s="282"/>
      <c r="K23" s="282"/>
      <c r="L23" s="282"/>
      <c r="M23" s="283"/>
      <c r="N23" s="24"/>
      <c r="O23" s="24"/>
      <c r="P23" s="24"/>
      <c r="Q23" s="24"/>
      <c r="R23" s="24"/>
      <c r="S23" s="24"/>
      <c r="T23" s="24"/>
      <c r="U23" s="24"/>
    </row>
    <row r="24" spans="1:21" ht="27.75" x14ac:dyDescent="0.3">
      <c r="A24" s="52" t="s">
        <v>8</v>
      </c>
      <c r="B24" s="61" t="s">
        <v>90</v>
      </c>
      <c r="C24" s="277"/>
      <c r="D24" s="277"/>
      <c r="E24" s="62"/>
      <c r="F24" s="79">
        <f>C24-E24</f>
        <v>0</v>
      </c>
      <c r="H24" s="59" t="s">
        <v>8</v>
      </c>
      <c r="I24" s="63" t="s">
        <v>116</v>
      </c>
      <c r="J24" s="277"/>
      <c r="K24" s="277"/>
      <c r="L24" s="64"/>
      <c r="M24" s="79">
        <f>J24-L24</f>
        <v>0</v>
      </c>
      <c r="N24" s="24"/>
      <c r="O24" s="24"/>
      <c r="P24" s="24"/>
      <c r="Q24" s="24"/>
      <c r="R24" s="24"/>
      <c r="S24" s="24"/>
      <c r="T24" s="24"/>
      <c r="U24" s="24"/>
    </row>
    <row r="25" spans="1:21" ht="27.75" x14ac:dyDescent="0.3">
      <c r="A25" s="52" t="s">
        <v>8</v>
      </c>
      <c r="B25" s="61" t="s">
        <v>97</v>
      </c>
      <c r="C25" s="277"/>
      <c r="D25" s="277"/>
      <c r="E25" s="62"/>
      <c r="F25" s="79">
        <f t="shared" ref="F25:F34" si="0">C25-E25</f>
        <v>0</v>
      </c>
      <c r="H25" s="59" t="s">
        <v>8</v>
      </c>
      <c r="I25" s="63" t="s">
        <v>117</v>
      </c>
      <c r="J25" s="277"/>
      <c r="K25" s="277"/>
      <c r="L25" s="64"/>
      <c r="M25" s="79">
        <f t="shared" ref="M25:M33" si="1">J25-L25</f>
        <v>0</v>
      </c>
      <c r="N25" s="24"/>
      <c r="O25" s="24"/>
      <c r="P25" s="24"/>
      <c r="Q25" s="24"/>
      <c r="R25" s="24"/>
      <c r="S25" s="24"/>
      <c r="T25" s="24"/>
      <c r="U25" s="24"/>
    </row>
    <row r="26" spans="1:21" ht="15.75" customHeight="1" x14ac:dyDescent="0.3">
      <c r="A26" s="52" t="s">
        <v>8</v>
      </c>
      <c r="B26" s="61" t="s">
        <v>91</v>
      </c>
      <c r="C26" s="277"/>
      <c r="D26" s="277"/>
      <c r="E26" s="62"/>
      <c r="F26" s="79">
        <f t="shared" si="0"/>
        <v>0</v>
      </c>
      <c r="H26" s="59" t="s">
        <v>8</v>
      </c>
      <c r="I26" s="63" t="s">
        <v>118</v>
      </c>
      <c r="J26" s="277"/>
      <c r="K26" s="277"/>
      <c r="L26" s="64"/>
      <c r="M26" s="79">
        <f t="shared" si="1"/>
        <v>0</v>
      </c>
      <c r="N26" s="33"/>
      <c r="O26" s="33"/>
      <c r="P26" s="33"/>
      <c r="Q26" s="33"/>
      <c r="R26" s="33"/>
      <c r="S26" s="33"/>
      <c r="T26" s="33"/>
      <c r="U26" s="33"/>
    </row>
    <row r="27" spans="1:21" ht="45" customHeight="1" x14ac:dyDescent="0.3">
      <c r="A27" s="52" t="s">
        <v>8</v>
      </c>
      <c r="B27" s="61" t="s">
        <v>108</v>
      </c>
      <c r="C27" s="277"/>
      <c r="D27" s="277"/>
      <c r="E27" s="62"/>
      <c r="F27" s="79">
        <f t="shared" si="0"/>
        <v>0</v>
      </c>
      <c r="H27" s="59" t="s">
        <v>8</v>
      </c>
      <c r="I27" s="65" t="s">
        <v>120</v>
      </c>
      <c r="J27" s="277"/>
      <c r="K27" s="277"/>
      <c r="L27" s="66"/>
      <c r="M27" s="79">
        <f t="shared" si="1"/>
        <v>0</v>
      </c>
      <c r="N27" s="33"/>
      <c r="O27" s="33"/>
      <c r="P27" s="33"/>
      <c r="Q27" s="33"/>
      <c r="R27" s="33"/>
      <c r="S27" s="33"/>
      <c r="T27" s="33"/>
      <c r="U27" s="33"/>
    </row>
    <row r="28" spans="1:21" x14ac:dyDescent="0.3">
      <c r="A28" s="52" t="s">
        <v>8</v>
      </c>
      <c r="B28" s="61" t="s">
        <v>114</v>
      </c>
      <c r="C28" s="277"/>
      <c r="D28" s="277"/>
      <c r="E28" s="62"/>
      <c r="F28" s="79">
        <f t="shared" si="0"/>
        <v>0</v>
      </c>
      <c r="H28" s="59" t="s">
        <v>8</v>
      </c>
      <c r="I28" s="65" t="s">
        <v>119</v>
      </c>
      <c r="J28" s="277"/>
      <c r="K28" s="277"/>
      <c r="L28" s="66"/>
      <c r="M28" s="79">
        <f t="shared" si="1"/>
        <v>0</v>
      </c>
      <c r="N28" s="33"/>
      <c r="O28" s="33"/>
      <c r="P28" s="33"/>
      <c r="Q28" s="33"/>
      <c r="R28" s="33"/>
      <c r="S28" s="33"/>
      <c r="T28" s="33"/>
      <c r="U28" s="33"/>
    </row>
    <row r="29" spans="1:21" ht="16.5" customHeight="1" x14ac:dyDescent="0.3">
      <c r="A29" s="52" t="s">
        <v>8</v>
      </c>
      <c r="B29" s="61" t="s">
        <v>98</v>
      </c>
      <c r="C29" s="277"/>
      <c r="D29" s="277"/>
      <c r="E29" s="62"/>
      <c r="F29" s="79">
        <f t="shared" si="0"/>
        <v>0</v>
      </c>
      <c r="H29" s="59" t="s">
        <v>8</v>
      </c>
      <c r="I29" s="65" t="s">
        <v>121</v>
      </c>
      <c r="J29" s="277"/>
      <c r="K29" s="277"/>
      <c r="L29" s="66"/>
      <c r="M29" s="79">
        <f t="shared" si="1"/>
        <v>0</v>
      </c>
      <c r="N29" s="33"/>
      <c r="O29" s="33"/>
      <c r="P29" s="33"/>
      <c r="Q29" s="33"/>
      <c r="R29" s="33"/>
      <c r="S29" s="33"/>
      <c r="T29" s="33"/>
      <c r="U29" s="33"/>
    </row>
    <row r="30" spans="1:21" ht="27.75" x14ac:dyDescent="0.3">
      <c r="A30" s="52" t="s">
        <v>8</v>
      </c>
      <c r="B30" s="61" t="s">
        <v>107</v>
      </c>
      <c r="C30" s="277"/>
      <c r="D30" s="277"/>
      <c r="E30" s="62"/>
      <c r="F30" s="79">
        <f t="shared" si="0"/>
        <v>0</v>
      </c>
      <c r="H30" s="59" t="s">
        <v>8</v>
      </c>
      <c r="I30" s="65" t="s">
        <v>122</v>
      </c>
      <c r="J30" s="277"/>
      <c r="K30" s="277"/>
      <c r="L30" s="66"/>
      <c r="M30" s="79">
        <f t="shared" si="1"/>
        <v>0</v>
      </c>
      <c r="N30" s="33"/>
      <c r="O30" s="33"/>
      <c r="P30" s="33"/>
      <c r="Q30" s="33"/>
      <c r="R30" s="33"/>
      <c r="S30" s="33"/>
      <c r="T30" s="33"/>
      <c r="U30" s="33"/>
    </row>
    <row r="31" spans="1:21" ht="54" x14ac:dyDescent="0.3">
      <c r="A31" s="52" t="s">
        <v>8</v>
      </c>
      <c r="B31" s="63" t="s">
        <v>99</v>
      </c>
      <c r="C31" s="277"/>
      <c r="D31" s="277"/>
      <c r="E31" s="62"/>
      <c r="F31" s="79">
        <f t="shared" si="0"/>
        <v>0</v>
      </c>
      <c r="H31" s="59" t="s">
        <v>8</v>
      </c>
      <c r="I31" s="65" t="s">
        <v>123</v>
      </c>
      <c r="J31" s="277"/>
      <c r="K31" s="277"/>
      <c r="L31" s="66"/>
      <c r="M31" s="79">
        <f t="shared" si="1"/>
        <v>0</v>
      </c>
      <c r="N31" s="33"/>
      <c r="O31" s="33"/>
      <c r="P31" s="33"/>
      <c r="Q31" s="33"/>
      <c r="R31" s="33"/>
      <c r="S31" s="33"/>
      <c r="T31" s="33"/>
      <c r="U31" s="33"/>
    </row>
    <row r="32" spans="1:21" ht="41.25" x14ac:dyDescent="0.3">
      <c r="A32" s="52" t="s">
        <v>8</v>
      </c>
      <c r="B32" s="61" t="s">
        <v>100</v>
      </c>
      <c r="C32" s="277"/>
      <c r="D32" s="277"/>
      <c r="E32" s="62"/>
      <c r="F32" s="79">
        <f t="shared" si="0"/>
        <v>0</v>
      </c>
      <c r="H32" s="59" t="s">
        <v>8</v>
      </c>
      <c r="I32" s="65" t="s">
        <v>124</v>
      </c>
      <c r="J32" s="277"/>
      <c r="K32" s="277"/>
      <c r="L32" s="66"/>
      <c r="M32" s="79">
        <f t="shared" si="1"/>
        <v>0</v>
      </c>
      <c r="N32" s="33"/>
      <c r="O32" s="33"/>
      <c r="P32" s="33"/>
      <c r="Q32" s="33"/>
      <c r="R32" s="33"/>
      <c r="S32" s="33"/>
      <c r="T32" s="33"/>
      <c r="U32" s="33"/>
    </row>
    <row r="33" spans="1:21" ht="27.75" x14ac:dyDescent="0.3">
      <c r="A33" s="52" t="s">
        <v>8</v>
      </c>
      <c r="B33" s="61" t="s">
        <v>92</v>
      </c>
      <c r="C33" s="277"/>
      <c r="D33" s="277"/>
      <c r="E33" s="62"/>
      <c r="F33" s="79">
        <f t="shared" si="0"/>
        <v>0</v>
      </c>
      <c r="H33" s="59" t="s">
        <v>8</v>
      </c>
      <c r="I33" s="67" t="s">
        <v>125</v>
      </c>
      <c r="J33" s="278"/>
      <c r="K33" s="278"/>
      <c r="L33" s="68"/>
      <c r="M33" s="80">
        <f t="shared" si="1"/>
        <v>0</v>
      </c>
      <c r="N33" s="33"/>
      <c r="O33" s="33"/>
      <c r="P33" s="33"/>
      <c r="Q33" s="33"/>
      <c r="R33" s="33"/>
      <c r="S33" s="33"/>
      <c r="T33" s="33"/>
      <c r="U33" s="33"/>
    </row>
    <row r="34" spans="1:21" ht="17.25" thickBot="1" x14ac:dyDescent="0.35">
      <c r="A34" s="52" t="s">
        <v>8</v>
      </c>
      <c r="B34" s="69" t="s">
        <v>101</v>
      </c>
      <c r="C34" s="278"/>
      <c r="D34" s="278"/>
      <c r="E34" s="70"/>
      <c r="F34" s="79">
        <f t="shared" si="0"/>
        <v>0</v>
      </c>
      <c r="I34" s="71"/>
      <c r="J34" s="279"/>
      <c r="K34" s="279"/>
      <c r="L34" s="31"/>
      <c r="M34" s="31"/>
      <c r="N34" s="33"/>
      <c r="O34" s="33"/>
      <c r="P34" s="33"/>
      <c r="Q34" s="33"/>
      <c r="R34" s="33"/>
      <c r="S34" s="33"/>
      <c r="T34" s="33"/>
      <c r="U34" s="33"/>
    </row>
    <row r="35" spans="1:21" ht="41.25" customHeight="1" x14ac:dyDescent="0.3">
      <c r="B35" s="56" t="s">
        <v>93</v>
      </c>
      <c r="C35" s="280" t="s">
        <v>94</v>
      </c>
      <c r="D35" s="280"/>
      <c r="E35" s="57" t="s">
        <v>95</v>
      </c>
      <c r="F35" s="58" t="s">
        <v>89</v>
      </c>
      <c r="H35" s="276" t="s">
        <v>126</v>
      </c>
      <c r="I35" s="276"/>
      <c r="J35" s="276"/>
      <c r="K35" s="276"/>
      <c r="L35" s="276"/>
      <c r="M35" s="276"/>
      <c r="N35" s="276"/>
      <c r="O35" s="276"/>
      <c r="P35" s="33"/>
      <c r="Q35" s="33"/>
      <c r="R35" s="33"/>
      <c r="S35" s="33"/>
      <c r="T35" s="33"/>
      <c r="U35" s="33"/>
    </row>
    <row r="36" spans="1:21" ht="17.25" thickBot="1" x14ac:dyDescent="0.35">
      <c r="B36" s="281" t="s">
        <v>102</v>
      </c>
      <c r="C36" s="282"/>
      <c r="D36" s="282"/>
      <c r="E36" s="282"/>
      <c r="F36" s="283"/>
      <c r="H36" s="225" t="s">
        <v>131</v>
      </c>
      <c r="I36" s="225"/>
      <c r="J36" s="225"/>
      <c r="K36" s="225"/>
      <c r="L36" s="225"/>
      <c r="M36" s="225"/>
      <c r="N36" s="225"/>
      <c r="O36" s="225"/>
      <c r="P36" s="33"/>
      <c r="Q36" s="33"/>
      <c r="R36" s="33"/>
      <c r="S36" s="33"/>
      <c r="T36" s="33"/>
      <c r="U36" s="33"/>
    </row>
    <row r="37" spans="1:21" ht="23.25" customHeight="1" x14ac:dyDescent="0.3">
      <c r="A37" s="52" t="s">
        <v>8</v>
      </c>
      <c r="B37" s="61" t="s">
        <v>103</v>
      </c>
      <c r="C37" s="277"/>
      <c r="D37" s="277"/>
      <c r="E37" s="64"/>
      <c r="F37" s="79">
        <f>C37-E37</f>
        <v>0</v>
      </c>
      <c r="H37" s="225"/>
      <c r="I37" s="225"/>
      <c r="J37" s="225"/>
      <c r="K37" s="225"/>
      <c r="L37" s="225"/>
      <c r="M37" s="225"/>
      <c r="N37" s="225"/>
      <c r="O37" s="225"/>
      <c r="P37" s="33"/>
      <c r="Q37" s="33"/>
      <c r="R37" s="33"/>
      <c r="S37" s="33"/>
      <c r="T37" s="33"/>
      <c r="U37" s="33"/>
    </row>
    <row r="38" spans="1:21" ht="27.75" x14ac:dyDescent="0.3">
      <c r="A38" s="52" t="s">
        <v>8</v>
      </c>
      <c r="B38" s="61" t="s">
        <v>104</v>
      </c>
      <c r="C38" s="277"/>
      <c r="D38" s="277"/>
      <c r="E38" s="64"/>
      <c r="F38" s="79">
        <f>C38-E38</f>
        <v>0</v>
      </c>
      <c r="H38" s="225"/>
      <c r="I38" s="225"/>
      <c r="J38" s="225"/>
      <c r="K38" s="225"/>
      <c r="L38" s="225"/>
      <c r="M38" s="225"/>
      <c r="N38" s="225"/>
      <c r="O38" s="225"/>
      <c r="P38" s="33"/>
      <c r="Q38" s="33"/>
      <c r="R38" s="33"/>
      <c r="S38" s="33"/>
      <c r="T38" s="33"/>
      <c r="U38" s="33"/>
    </row>
    <row r="39" spans="1:21" ht="16.5" customHeight="1" x14ac:dyDescent="0.3">
      <c r="A39" s="52" t="s">
        <v>8</v>
      </c>
      <c r="B39" s="61" t="s">
        <v>105</v>
      </c>
      <c r="C39" s="277"/>
      <c r="D39" s="277"/>
      <c r="E39" s="64"/>
      <c r="F39" s="79">
        <f>C39-E39</f>
        <v>0</v>
      </c>
      <c r="H39" s="225" t="s">
        <v>132</v>
      </c>
      <c r="I39" s="225"/>
      <c r="J39" s="225"/>
      <c r="K39" s="225"/>
      <c r="L39" s="225"/>
      <c r="M39" s="225"/>
      <c r="N39" s="225"/>
      <c r="O39" s="225"/>
      <c r="P39" s="33"/>
      <c r="Q39" s="33"/>
      <c r="R39" s="33"/>
      <c r="S39" s="33"/>
      <c r="T39" s="33"/>
      <c r="U39" s="33"/>
    </row>
    <row r="40" spans="1:21" ht="27" customHeight="1" thickBot="1" x14ac:dyDescent="0.35">
      <c r="A40" s="52" t="s">
        <v>8</v>
      </c>
      <c r="B40" s="69" t="s">
        <v>101</v>
      </c>
      <c r="C40" s="278"/>
      <c r="D40" s="278"/>
      <c r="E40" s="72"/>
      <c r="F40" s="80">
        <f>C40-E40</f>
        <v>0</v>
      </c>
      <c r="H40" s="225"/>
      <c r="I40" s="225"/>
      <c r="J40" s="225"/>
      <c r="K40" s="225"/>
      <c r="L40" s="225"/>
      <c r="M40" s="225"/>
      <c r="N40" s="225"/>
      <c r="O40" s="225"/>
      <c r="P40" s="33"/>
      <c r="Q40" s="33"/>
      <c r="R40" s="33"/>
      <c r="S40" s="33"/>
      <c r="T40" s="33"/>
      <c r="U40" s="33"/>
    </row>
    <row r="41" spans="1:21" ht="36.75" customHeight="1" x14ac:dyDescent="0.3">
      <c r="B41" s="56" t="s">
        <v>93</v>
      </c>
      <c r="C41" s="280" t="s">
        <v>94</v>
      </c>
      <c r="D41" s="280"/>
      <c r="E41" s="57" t="s">
        <v>95</v>
      </c>
      <c r="F41" s="58" t="s">
        <v>89</v>
      </c>
      <c r="H41" s="225"/>
      <c r="I41" s="225"/>
      <c r="J41" s="225"/>
      <c r="K41" s="225"/>
      <c r="L41" s="225"/>
      <c r="M41" s="225"/>
      <c r="N41" s="225"/>
      <c r="O41" s="225"/>
      <c r="P41" s="33"/>
      <c r="Q41" s="33"/>
      <c r="R41" s="33"/>
      <c r="S41" s="33"/>
      <c r="T41" s="33"/>
      <c r="U41" s="33"/>
    </row>
    <row r="42" spans="1:21" x14ac:dyDescent="0.3">
      <c r="B42" s="284" t="s">
        <v>109</v>
      </c>
      <c r="C42" s="285"/>
      <c r="D42" s="285"/>
      <c r="E42" s="285"/>
      <c r="F42" s="286"/>
      <c r="H42" s="225"/>
      <c r="I42" s="225"/>
      <c r="J42" s="225"/>
      <c r="K42" s="225"/>
      <c r="L42" s="225"/>
      <c r="M42" s="225"/>
      <c r="N42" s="225"/>
      <c r="O42" s="225"/>
      <c r="P42" s="33"/>
      <c r="Q42" s="33"/>
      <c r="R42" s="33"/>
      <c r="S42" s="33"/>
      <c r="T42" s="33"/>
      <c r="U42" s="33"/>
    </row>
    <row r="43" spans="1:21" ht="32.25" customHeight="1" x14ac:dyDescent="0.3">
      <c r="A43" s="52" t="s">
        <v>8</v>
      </c>
      <c r="B43" s="73" t="s">
        <v>110</v>
      </c>
      <c r="C43" s="287"/>
      <c r="D43" s="287"/>
      <c r="E43" s="74"/>
      <c r="F43" s="81">
        <f>C43-E43</f>
        <v>0</v>
      </c>
      <c r="H43" s="275" t="s">
        <v>127</v>
      </c>
      <c r="I43" s="275"/>
      <c r="J43" s="275"/>
      <c r="K43" s="275"/>
      <c r="L43" s="275"/>
      <c r="M43" s="275"/>
      <c r="N43" s="275"/>
      <c r="O43" s="275"/>
      <c r="P43" s="33"/>
      <c r="Q43" s="33"/>
      <c r="R43" s="33"/>
      <c r="S43" s="33"/>
      <c r="T43" s="33"/>
      <c r="U43" s="33"/>
    </row>
    <row r="44" spans="1:21" ht="36.75" customHeight="1" x14ac:dyDescent="0.3">
      <c r="A44" s="52" t="s">
        <v>8</v>
      </c>
      <c r="B44" s="61" t="s">
        <v>111</v>
      </c>
      <c r="C44" s="277"/>
      <c r="D44" s="277"/>
      <c r="E44" s="64"/>
      <c r="F44" s="79">
        <f>C44-E44</f>
        <v>0</v>
      </c>
      <c r="H44" s="274" t="s">
        <v>128</v>
      </c>
      <c r="I44" s="274"/>
      <c r="J44" s="274"/>
      <c r="K44" s="274"/>
      <c r="L44" s="274"/>
      <c r="M44" s="274"/>
      <c r="N44" s="274"/>
      <c r="O44" s="274"/>
      <c r="P44" s="33"/>
      <c r="Q44" s="33"/>
      <c r="R44" s="33"/>
      <c r="S44" s="33"/>
      <c r="T44" s="33"/>
      <c r="U44" s="33"/>
    </row>
    <row r="45" spans="1:21" x14ac:dyDescent="0.3">
      <c r="A45" s="52" t="s">
        <v>8</v>
      </c>
      <c r="B45" s="61" t="s">
        <v>112</v>
      </c>
      <c r="C45" s="277"/>
      <c r="D45" s="277"/>
      <c r="E45" s="64"/>
      <c r="F45" s="79">
        <f>C45-E45</f>
        <v>0</v>
      </c>
      <c r="H45" s="274"/>
      <c r="I45" s="274"/>
      <c r="J45" s="274"/>
      <c r="K45" s="274"/>
      <c r="L45" s="274"/>
      <c r="M45" s="274"/>
      <c r="N45" s="274"/>
      <c r="O45" s="274"/>
      <c r="P45" s="33"/>
      <c r="Q45" s="33"/>
      <c r="R45" s="33"/>
      <c r="S45" s="33"/>
      <c r="T45" s="33"/>
      <c r="U45" s="33"/>
    </row>
    <row r="46" spans="1:21" ht="15" customHeight="1" x14ac:dyDescent="0.25">
      <c r="A46" s="52" t="s">
        <v>8</v>
      </c>
      <c r="B46" s="75" t="s">
        <v>113</v>
      </c>
      <c r="C46" s="277"/>
      <c r="D46" s="277"/>
      <c r="E46" s="76"/>
      <c r="F46" s="79">
        <f>C46-E46</f>
        <v>0</v>
      </c>
      <c r="G46" s="33"/>
      <c r="H46" s="274" t="s">
        <v>133</v>
      </c>
      <c r="I46" s="274"/>
      <c r="J46" s="274"/>
      <c r="K46" s="274"/>
      <c r="L46" s="274"/>
      <c r="M46" s="274"/>
      <c r="N46" s="274"/>
      <c r="O46" s="274"/>
      <c r="P46" s="33"/>
      <c r="Q46" s="33"/>
      <c r="R46" s="33"/>
      <c r="S46" s="33"/>
      <c r="T46" s="33"/>
      <c r="U46" s="33"/>
    </row>
    <row r="47" spans="1:21" ht="15" x14ac:dyDescent="0.25">
      <c r="A47" s="52" t="s">
        <v>8</v>
      </c>
      <c r="B47" s="77" t="s">
        <v>101</v>
      </c>
      <c r="C47" s="278"/>
      <c r="D47" s="278"/>
      <c r="E47" s="78"/>
      <c r="F47" s="80">
        <f>C47-E47</f>
        <v>0</v>
      </c>
      <c r="G47" s="33"/>
      <c r="H47" s="274"/>
      <c r="I47" s="274"/>
      <c r="J47" s="274"/>
      <c r="K47" s="274"/>
      <c r="L47" s="274"/>
      <c r="M47" s="274"/>
      <c r="N47" s="274"/>
      <c r="O47" s="274"/>
      <c r="P47" s="33"/>
      <c r="Q47" s="33"/>
      <c r="R47" s="33"/>
      <c r="S47" s="33"/>
      <c r="T47" s="33"/>
      <c r="U47" s="33"/>
    </row>
    <row r="48" spans="1:21" ht="30" customHeight="1" x14ac:dyDescent="0.25">
      <c r="B48" s="33"/>
      <c r="C48" s="279"/>
      <c r="D48" s="279"/>
      <c r="E48" s="33"/>
      <c r="F48" s="33"/>
      <c r="G48" s="33"/>
      <c r="H48" s="274"/>
      <c r="I48" s="274"/>
      <c r="J48" s="274"/>
      <c r="K48" s="274"/>
      <c r="L48" s="274"/>
      <c r="M48" s="274"/>
      <c r="N48" s="274"/>
      <c r="O48" s="274"/>
      <c r="P48" s="33"/>
      <c r="Q48" s="33"/>
      <c r="R48" s="33"/>
      <c r="S48" s="33"/>
      <c r="T48" s="33"/>
      <c r="U48" s="33"/>
    </row>
    <row r="49" spans="2:21" ht="15" x14ac:dyDescent="0.25">
      <c r="B49" s="33"/>
      <c r="C49" s="279"/>
      <c r="D49" s="279"/>
      <c r="E49" s="33"/>
      <c r="F49" s="33"/>
      <c r="G49" s="33"/>
      <c r="H49" s="274" t="s">
        <v>129</v>
      </c>
      <c r="I49" s="274"/>
      <c r="J49" s="274"/>
      <c r="K49" s="274"/>
      <c r="L49" s="274"/>
      <c r="M49" s="274"/>
      <c r="N49" s="274"/>
      <c r="O49" s="274"/>
      <c r="P49" s="33"/>
      <c r="Q49" s="33"/>
      <c r="R49" s="33"/>
      <c r="S49" s="33"/>
      <c r="T49" s="33"/>
      <c r="U49" s="33"/>
    </row>
    <row r="50" spans="2:21" ht="15" x14ac:dyDescent="0.25">
      <c r="B50" s="39"/>
      <c r="C50" s="279"/>
      <c r="D50" s="279"/>
      <c r="E50" s="39"/>
      <c r="F50" s="39"/>
      <c r="G50" s="33"/>
      <c r="H50" s="274"/>
      <c r="I50" s="274"/>
      <c r="J50" s="274"/>
      <c r="K50" s="274"/>
      <c r="L50" s="274"/>
      <c r="M50" s="274"/>
      <c r="N50" s="274"/>
      <c r="O50" s="274"/>
      <c r="P50" s="33"/>
      <c r="Q50" s="33"/>
      <c r="R50" s="33"/>
      <c r="S50" s="33"/>
      <c r="T50" s="33"/>
      <c r="U50" s="33"/>
    </row>
    <row r="51" spans="2:21" ht="26.25" customHeight="1" x14ac:dyDescent="0.25">
      <c r="B51" s="39"/>
      <c r="C51" s="279"/>
      <c r="D51" s="279"/>
      <c r="E51" s="39"/>
      <c r="F51" s="39"/>
      <c r="G51" s="33"/>
      <c r="H51" s="274"/>
      <c r="I51" s="274"/>
      <c r="J51" s="274"/>
      <c r="K51" s="274"/>
      <c r="L51" s="274"/>
      <c r="M51" s="274"/>
      <c r="N51" s="274"/>
      <c r="O51" s="274"/>
      <c r="P51" s="33"/>
      <c r="Q51" s="33"/>
      <c r="R51" s="33"/>
      <c r="S51" s="33"/>
      <c r="T51" s="33"/>
      <c r="U51" s="33"/>
    </row>
    <row r="52" spans="2:21" ht="15" x14ac:dyDescent="0.25">
      <c r="B52" s="39"/>
      <c r="C52" s="279"/>
      <c r="D52" s="279"/>
      <c r="E52" s="39"/>
      <c r="F52" s="39"/>
      <c r="G52" s="33"/>
      <c r="H52" s="274" t="s">
        <v>130</v>
      </c>
      <c r="I52" s="274"/>
      <c r="J52" s="274"/>
      <c r="K52" s="274"/>
      <c r="L52" s="274"/>
      <c r="M52" s="274"/>
      <c r="N52" s="274"/>
      <c r="O52" s="274"/>
      <c r="P52" s="33"/>
      <c r="Q52" s="33"/>
      <c r="R52" s="33"/>
      <c r="S52" s="33"/>
      <c r="T52" s="33"/>
      <c r="U52" s="33"/>
    </row>
    <row r="53" spans="2:21" ht="15" x14ac:dyDescent="0.25">
      <c r="B53" s="39"/>
      <c r="C53" s="279"/>
      <c r="D53" s="279"/>
      <c r="E53" s="39"/>
      <c r="F53" s="39"/>
      <c r="G53" s="33"/>
      <c r="H53" s="274"/>
      <c r="I53" s="274"/>
      <c r="J53" s="274"/>
      <c r="K53" s="274"/>
      <c r="L53" s="274"/>
      <c r="M53" s="274"/>
      <c r="N53" s="274"/>
      <c r="O53" s="274"/>
      <c r="P53" s="33"/>
      <c r="Q53" s="33"/>
      <c r="R53" s="33"/>
      <c r="S53" s="33"/>
      <c r="T53" s="33"/>
      <c r="U53" s="33"/>
    </row>
    <row r="54" spans="2:21" ht="15" x14ac:dyDescent="0.25">
      <c r="B54" s="39"/>
      <c r="C54" s="279"/>
      <c r="D54" s="279"/>
      <c r="E54" s="39"/>
      <c r="F54" s="39"/>
      <c r="G54" s="33"/>
      <c r="H54" s="274"/>
      <c r="I54" s="274"/>
      <c r="J54" s="274"/>
      <c r="K54" s="274"/>
      <c r="L54" s="274"/>
      <c r="M54" s="274"/>
      <c r="N54" s="274"/>
      <c r="O54" s="274"/>
      <c r="P54" s="33"/>
      <c r="Q54" s="33"/>
      <c r="R54" s="33"/>
      <c r="S54" s="33"/>
      <c r="T54" s="33"/>
      <c r="U54" s="33"/>
    </row>
    <row r="55" spans="2:21" ht="15" x14ac:dyDescent="0.25">
      <c r="B55" s="39"/>
      <c r="C55" s="39"/>
      <c r="D55" s="39"/>
      <c r="E55" s="39"/>
      <c r="F55" s="39"/>
      <c r="G55" s="33"/>
      <c r="H55" s="274" t="s">
        <v>134</v>
      </c>
      <c r="I55" s="274"/>
      <c r="J55" s="274"/>
      <c r="K55" s="274"/>
      <c r="L55" s="274"/>
      <c r="M55" s="274"/>
      <c r="N55" s="274"/>
      <c r="O55" s="274"/>
      <c r="P55" s="33"/>
      <c r="Q55" s="33"/>
      <c r="R55" s="33"/>
      <c r="S55" s="33"/>
      <c r="T55" s="33"/>
      <c r="U55" s="33"/>
    </row>
    <row r="56" spans="2:21" ht="15" x14ac:dyDescent="0.25">
      <c r="B56" s="39"/>
      <c r="C56" s="39"/>
      <c r="D56" s="39"/>
      <c r="E56" s="39"/>
      <c r="F56" s="39"/>
      <c r="G56" s="33"/>
      <c r="H56" s="274"/>
      <c r="I56" s="274"/>
      <c r="J56" s="274"/>
      <c r="K56" s="274"/>
      <c r="L56" s="274"/>
      <c r="M56" s="274"/>
      <c r="N56" s="274"/>
      <c r="O56" s="274"/>
      <c r="P56" s="33"/>
      <c r="Q56" s="33"/>
      <c r="R56" s="33"/>
      <c r="S56" s="33"/>
      <c r="T56" s="33"/>
      <c r="U56" s="33"/>
    </row>
    <row r="57" spans="2:21" ht="27.75" customHeight="1" x14ac:dyDescent="0.25">
      <c r="B57" s="33"/>
      <c r="C57" s="33"/>
      <c r="D57" s="33"/>
      <c r="E57" s="33"/>
      <c r="F57" s="33"/>
      <c r="G57" s="33"/>
      <c r="H57" s="274"/>
      <c r="I57" s="274"/>
      <c r="J57" s="274"/>
      <c r="K57" s="274"/>
      <c r="L57" s="274"/>
      <c r="M57" s="274"/>
      <c r="N57" s="274"/>
      <c r="O57" s="274"/>
      <c r="P57" s="33"/>
      <c r="Q57" s="33"/>
      <c r="R57" s="33"/>
      <c r="S57" s="33"/>
      <c r="T57" s="33"/>
      <c r="U57" s="33"/>
    </row>
    <row r="58" spans="2:21" ht="15" x14ac:dyDescent="0.25">
      <c r="B58" s="33"/>
      <c r="C58" s="33"/>
      <c r="D58" s="33"/>
      <c r="E58" s="33"/>
      <c r="F58" s="33"/>
      <c r="G58" s="33"/>
      <c r="H58" s="274" t="s">
        <v>547</v>
      </c>
      <c r="I58" s="274"/>
      <c r="J58" s="274"/>
      <c r="K58" s="274"/>
      <c r="L58" s="274"/>
      <c r="M58" s="274"/>
      <c r="N58" s="274"/>
      <c r="O58" s="274"/>
      <c r="P58" s="33"/>
      <c r="Q58" s="33"/>
      <c r="R58" s="33"/>
      <c r="S58" s="33"/>
      <c r="T58" s="33"/>
      <c r="U58" s="33"/>
    </row>
    <row r="59" spans="2:21" ht="15" x14ac:dyDescent="0.25">
      <c r="B59" s="33"/>
      <c r="C59" s="33"/>
      <c r="D59" s="33"/>
      <c r="E59" s="33"/>
      <c r="F59" s="33"/>
      <c r="G59" s="33"/>
      <c r="H59" s="274"/>
      <c r="I59" s="274"/>
      <c r="J59" s="274"/>
      <c r="K59" s="274"/>
      <c r="L59" s="274"/>
      <c r="M59" s="274"/>
      <c r="N59" s="274"/>
      <c r="O59" s="274"/>
      <c r="P59" s="33"/>
      <c r="Q59" s="33"/>
      <c r="R59" s="33"/>
      <c r="S59" s="33"/>
      <c r="T59" s="33"/>
      <c r="U59" s="33"/>
    </row>
    <row r="60" spans="2:21" ht="26.25" customHeight="1" x14ac:dyDescent="0.25">
      <c r="B60" s="33"/>
      <c r="C60" s="33"/>
      <c r="D60" s="33"/>
      <c r="E60" s="33"/>
      <c r="F60" s="33"/>
      <c r="G60" s="33"/>
      <c r="H60" s="274"/>
      <c r="I60" s="274"/>
      <c r="J60" s="274"/>
      <c r="K60" s="274"/>
      <c r="L60" s="274"/>
      <c r="M60" s="274"/>
      <c r="N60" s="274"/>
      <c r="O60" s="274"/>
      <c r="P60" s="33"/>
      <c r="Q60" s="33"/>
      <c r="R60" s="33"/>
      <c r="S60" s="33"/>
      <c r="T60" s="33"/>
      <c r="U60" s="33"/>
    </row>
    <row r="61" spans="2:21" ht="15" x14ac:dyDescent="0.25">
      <c r="B61" s="33"/>
      <c r="C61" s="33"/>
      <c r="D61" s="33"/>
      <c r="E61" s="33"/>
      <c r="F61" s="33"/>
      <c r="G61" s="33"/>
      <c r="H61" s="33"/>
      <c r="I61" s="33"/>
      <c r="J61" s="33"/>
      <c r="K61" s="33"/>
      <c r="L61" s="33"/>
      <c r="M61" s="33"/>
      <c r="N61" s="33"/>
      <c r="O61" s="33"/>
      <c r="P61" s="33"/>
      <c r="Q61" s="33"/>
      <c r="R61" s="33"/>
      <c r="S61" s="33"/>
      <c r="T61" s="33"/>
      <c r="U61" s="33"/>
    </row>
    <row r="62" spans="2:21" ht="15" x14ac:dyDescent="0.25">
      <c r="B62" s="33"/>
      <c r="C62" s="33"/>
      <c r="D62" s="33"/>
      <c r="E62" s="33"/>
      <c r="F62" s="33"/>
      <c r="G62" s="33"/>
      <c r="H62" s="33"/>
      <c r="I62" s="33"/>
      <c r="J62" s="33"/>
      <c r="K62" s="33"/>
      <c r="L62" s="33"/>
      <c r="M62" s="33"/>
      <c r="N62" s="33"/>
      <c r="O62" s="33"/>
      <c r="P62" s="33"/>
      <c r="Q62" s="33"/>
      <c r="R62" s="33"/>
      <c r="S62" s="33"/>
      <c r="T62" s="33"/>
      <c r="U62" s="33"/>
    </row>
    <row r="63" spans="2:21" ht="15" x14ac:dyDescent="0.25">
      <c r="B63" s="33"/>
      <c r="C63" s="33"/>
      <c r="D63" s="33"/>
      <c r="E63" s="33"/>
      <c r="F63" s="33"/>
      <c r="G63" s="33"/>
      <c r="H63" s="33"/>
      <c r="I63" s="33"/>
      <c r="J63" s="33"/>
      <c r="K63" s="33"/>
      <c r="L63" s="33"/>
      <c r="M63" s="33"/>
      <c r="N63" s="33"/>
      <c r="O63" s="33"/>
      <c r="P63" s="33"/>
      <c r="Q63" s="33"/>
      <c r="R63" s="33"/>
      <c r="S63" s="33"/>
      <c r="T63" s="33"/>
      <c r="U63" s="33"/>
    </row>
    <row r="64" spans="2:21" ht="15" x14ac:dyDescent="0.25">
      <c r="B64" s="33"/>
      <c r="C64" s="33"/>
      <c r="D64" s="33"/>
      <c r="E64" s="33"/>
      <c r="F64" s="33"/>
      <c r="G64" s="33"/>
      <c r="H64" s="33"/>
      <c r="I64" s="33"/>
      <c r="J64" s="33"/>
      <c r="K64" s="33"/>
      <c r="L64" s="33"/>
      <c r="M64" s="33"/>
      <c r="N64" s="33"/>
      <c r="O64" s="33"/>
      <c r="P64" s="33"/>
      <c r="Q64" s="33"/>
      <c r="R64" s="33"/>
      <c r="S64" s="33"/>
      <c r="T64" s="33"/>
      <c r="U64" s="33"/>
    </row>
    <row r="65" spans="2:21" ht="15" x14ac:dyDescent="0.25">
      <c r="B65" s="33"/>
      <c r="C65" s="33"/>
      <c r="D65" s="33"/>
      <c r="E65" s="33"/>
      <c r="F65" s="33"/>
      <c r="G65" s="33"/>
      <c r="H65" s="33"/>
      <c r="I65" s="33"/>
      <c r="J65" s="33"/>
      <c r="K65" s="33"/>
      <c r="L65" s="33"/>
      <c r="M65" s="33"/>
      <c r="N65" s="33"/>
      <c r="O65" s="33"/>
      <c r="P65" s="33"/>
      <c r="Q65" s="33"/>
      <c r="R65" s="33"/>
      <c r="S65" s="33"/>
      <c r="T65" s="33"/>
      <c r="U65" s="33"/>
    </row>
    <row r="66" spans="2:21" ht="15" x14ac:dyDescent="0.25">
      <c r="B66" s="33"/>
      <c r="C66" s="33"/>
      <c r="D66" s="33"/>
      <c r="E66" s="33"/>
      <c r="F66" s="33"/>
      <c r="G66" s="33"/>
      <c r="H66" s="33"/>
      <c r="I66" s="33"/>
      <c r="J66" s="33"/>
      <c r="K66" s="33"/>
      <c r="L66" s="33"/>
      <c r="M66" s="33"/>
      <c r="N66" s="33"/>
      <c r="O66" s="33"/>
      <c r="P66" s="33"/>
      <c r="Q66" s="33"/>
      <c r="R66" s="33"/>
      <c r="S66" s="33"/>
      <c r="T66" s="33"/>
      <c r="U66" s="33"/>
    </row>
    <row r="67" spans="2:21" ht="15" x14ac:dyDescent="0.25">
      <c r="B67" s="33"/>
      <c r="C67" s="33"/>
      <c r="D67" s="33"/>
      <c r="E67" s="33"/>
      <c r="F67" s="33"/>
      <c r="G67" s="33"/>
      <c r="H67" s="33"/>
      <c r="I67" s="33"/>
      <c r="J67" s="33"/>
      <c r="K67" s="33"/>
      <c r="L67" s="33"/>
      <c r="M67" s="33"/>
      <c r="N67" s="33"/>
      <c r="O67" s="33"/>
      <c r="P67" s="33"/>
      <c r="Q67" s="33"/>
      <c r="R67" s="33"/>
      <c r="S67" s="33"/>
      <c r="T67" s="33"/>
      <c r="U67" s="33"/>
    </row>
    <row r="68" spans="2:21" ht="15" x14ac:dyDescent="0.25">
      <c r="B68" s="33"/>
      <c r="C68" s="33"/>
      <c r="D68" s="33"/>
      <c r="E68" s="33"/>
      <c r="F68" s="33"/>
      <c r="G68" s="33"/>
      <c r="H68" s="33"/>
      <c r="I68" s="33"/>
      <c r="J68" s="33"/>
      <c r="K68" s="33"/>
      <c r="L68" s="33"/>
      <c r="M68" s="33"/>
      <c r="N68" s="33"/>
      <c r="O68" s="33"/>
      <c r="P68" s="33"/>
      <c r="Q68" s="33"/>
      <c r="R68" s="33"/>
      <c r="S68" s="33"/>
      <c r="T68" s="33"/>
      <c r="U68" s="33"/>
    </row>
    <row r="69" spans="2:21" ht="15" x14ac:dyDescent="0.25">
      <c r="B69" s="33"/>
      <c r="C69" s="33"/>
      <c r="D69" s="33"/>
      <c r="E69" s="33"/>
      <c r="F69" s="33"/>
      <c r="G69" s="33"/>
      <c r="H69" s="33"/>
      <c r="I69" s="33"/>
      <c r="J69" s="33"/>
      <c r="K69" s="33"/>
      <c r="L69" s="33"/>
      <c r="M69" s="33"/>
      <c r="N69" s="33"/>
      <c r="O69" s="33"/>
      <c r="P69" s="33"/>
      <c r="Q69" s="33"/>
      <c r="R69" s="33"/>
      <c r="S69" s="33"/>
      <c r="T69" s="33"/>
      <c r="U69" s="33"/>
    </row>
    <row r="70" spans="2:21" ht="15" x14ac:dyDescent="0.25">
      <c r="B70" s="33"/>
      <c r="C70" s="33"/>
      <c r="D70" s="33"/>
      <c r="E70" s="33"/>
      <c r="F70" s="33"/>
      <c r="G70" s="33"/>
      <c r="H70" s="33"/>
      <c r="I70" s="33"/>
      <c r="J70" s="33"/>
      <c r="K70" s="33"/>
      <c r="L70" s="33"/>
      <c r="M70" s="33"/>
      <c r="N70" s="33"/>
      <c r="O70" s="33"/>
      <c r="P70" s="33"/>
      <c r="Q70" s="33"/>
      <c r="R70" s="33"/>
      <c r="S70" s="33"/>
      <c r="T70" s="33"/>
      <c r="U70" s="33"/>
    </row>
    <row r="71" spans="2:21" ht="15" x14ac:dyDescent="0.25">
      <c r="B71" s="33"/>
      <c r="C71" s="33"/>
      <c r="D71" s="33"/>
      <c r="E71" s="33"/>
      <c r="F71" s="33"/>
      <c r="G71" s="33"/>
      <c r="H71" s="33"/>
      <c r="I71" s="33"/>
      <c r="J71" s="33"/>
      <c r="K71" s="33"/>
      <c r="L71" s="33"/>
      <c r="M71" s="33"/>
      <c r="N71" s="33"/>
      <c r="O71" s="33"/>
      <c r="P71" s="33"/>
      <c r="Q71" s="33"/>
      <c r="R71" s="33"/>
      <c r="S71" s="33"/>
      <c r="T71" s="33"/>
      <c r="U71" s="33"/>
    </row>
    <row r="72" spans="2:21" ht="15" x14ac:dyDescent="0.25">
      <c r="B72" s="33"/>
      <c r="C72" s="33"/>
      <c r="D72" s="33"/>
      <c r="E72" s="33"/>
      <c r="F72" s="33"/>
      <c r="G72" s="33"/>
      <c r="H72" s="33"/>
      <c r="I72" s="33"/>
      <c r="J72" s="33"/>
      <c r="K72" s="33"/>
      <c r="L72" s="33"/>
      <c r="M72" s="33"/>
      <c r="N72" s="33"/>
      <c r="O72" s="33"/>
      <c r="P72" s="33"/>
      <c r="Q72" s="33"/>
      <c r="R72" s="33"/>
      <c r="S72" s="33"/>
      <c r="T72" s="33"/>
      <c r="U72" s="33"/>
    </row>
    <row r="73" spans="2:21" ht="15" x14ac:dyDescent="0.25">
      <c r="B73" s="33"/>
      <c r="C73" s="33"/>
      <c r="D73" s="33"/>
      <c r="E73" s="33"/>
      <c r="F73" s="33"/>
      <c r="G73" s="33"/>
      <c r="H73" s="33"/>
      <c r="I73" s="33"/>
      <c r="J73" s="33"/>
      <c r="K73" s="33"/>
      <c r="L73" s="33"/>
      <c r="M73" s="33"/>
      <c r="N73" s="33"/>
      <c r="O73" s="33"/>
      <c r="P73" s="33"/>
      <c r="Q73" s="33"/>
      <c r="R73" s="33"/>
      <c r="S73" s="33"/>
      <c r="T73" s="33"/>
      <c r="U73" s="33"/>
    </row>
    <row r="74" spans="2:21" ht="15" x14ac:dyDescent="0.25">
      <c r="B74" s="33"/>
      <c r="C74" s="33"/>
      <c r="D74" s="33"/>
      <c r="E74" s="33"/>
      <c r="F74" s="33"/>
      <c r="G74" s="33"/>
      <c r="H74" s="33"/>
      <c r="I74" s="33"/>
      <c r="J74" s="33"/>
      <c r="K74" s="33"/>
      <c r="L74" s="33"/>
      <c r="M74" s="33"/>
      <c r="N74" s="33"/>
      <c r="O74" s="33"/>
      <c r="P74" s="33"/>
      <c r="Q74" s="33"/>
      <c r="R74" s="33"/>
      <c r="S74" s="33"/>
      <c r="T74" s="33"/>
      <c r="U74" s="33"/>
    </row>
    <row r="75" spans="2:21" ht="15" x14ac:dyDescent="0.25">
      <c r="B75" s="33"/>
      <c r="C75" s="33"/>
      <c r="D75" s="33"/>
      <c r="E75" s="33"/>
      <c r="F75" s="33"/>
      <c r="G75" s="33"/>
      <c r="H75" s="33"/>
      <c r="I75" s="33"/>
      <c r="J75" s="33"/>
      <c r="K75" s="33"/>
      <c r="L75" s="33"/>
      <c r="M75" s="33"/>
      <c r="N75" s="33"/>
      <c r="O75" s="33"/>
      <c r="P75" s="33"/>
      <c r="Q75" s="33"/>
      <c r="R75" s="33"/>
      <c r="S75" s="33"/>
      <c r="T75" s="33"/>
      <c r="U75" s="33"/>
    </row>
    <row r="76" spans="2:21" ht="15" x14ac:dyDescent="0.25">
      <c r="B76" s="33"/>
      <c r="C76" s="33"/>
      <c r="D76" s="33"/>
      <c r="E76" s="33"/>
      <c r="F76" s="33"/>
      <c r="G76" s="33"/>
      <c r="H76" s="33"/>
      <c r="I76" s="33"/>
      <c r="J76" s="33"/>
      <c r="K76" s="33"/>
      <c r="L76" s="33"/>
      <c r="M76" s="33"/>
      <c r="N76" s="33"/>
      <c r="O76" s="33"/>
      <c r="P76" s="33"/>
      <c r="Q76" s="33"/>
      <c r="R76" s="33"/>
      <c r="S76" s="33"/>
      <c r="T76" s="33"/>
      <c r="U76" s="33"/>
    </row>
    <row r="77" spans="2:21" ht="15" x14ac:dyDescent="0.25">
      <c r="B77" s="33"/>
      <c r="C77" s="33"/>
      <c r="D77" s="33"/>
      <c r="E77" s="33"/>
      <c r="F77" s="33"/>
      <c r="G77" s="33"/>
      <c r="H77" s="33"/>
      <c r="I77" s="33"/>
      <c r="J77" s="33"/>
      <c r="K77" s="33"/>
      <c r="L77" s="33"/>
      <c r="M77" s="33"/>
      <c r="N77" s="33"/>
      <c r="O77" s="33"/>
      <c r="P77" s="33"/>
      <c r="Q77" s="33"/>
      <c r="R77" s="33"/>
      <c r="S77" s="33"/>
      <c r="T77" s="33"/>
      <c r="U77" s="33"/>
    </row>
    <row r="78" spans="2:21" ht="15" x14ac:dyDescent="0.25">
      <c r="B78" s="33"/>
      <c r="C78" s="33"/>
      <c r="D78" s="33"/>
      <c r="E78" s="33"/>
      <c r="F78" s="33"/>
      <c r="G78" s="33"/>
      <c r="H78" s="33"/>
      <c r="I78" s="33"/>
      <c r="J78" s="33"/>
      <c r="K78" s="33"/>
      <c r="L78" s="33"/>
      <c r="M78" s="33"/>
      <c r="N78" s="33"/>
      <c r="O78" s="33"/>
      <c r="P78" s="33"/>
      <c r="Q78" s="33"/>
      <c r="R78" s="33"/>
      <c r="S78" s="33"/>
      <c r="T78" s="33"/>
      <c r="U78" s="33"/>
    </row>
    <row r="79" spans="2:21" ht="15" x14ac:dyDescent="0.25">
      <c r="B79" s="33"/>
      <c r="C79" s="33"/>
      <c r="D79" s="33"/>
      <c r="E79" s="33"/>
      <c r="F79" s="33"/>
      <c r="G79" s="33"/>
      <c r="H79" s="33"/>
      <c r="I79" s="33"/>
      <c r="J79" s="33"/>
      <c r="K79" s="33"/>
      <c r="L79" s="33"/>
      <c r="M79" s="33"/>
      <c r="N79" s="33"/>
      <c r="O79" s="33"/>
      <c r="P79" s="33"/>
      <c r="Q79" s="33"/>
      <c r="R79" s="33"/>
      <c r="S79" s="33"/>
      <c r="T79" s="33"/>
      <c r="U79" s="33"/>
    </row>
    <row r="80" spans="2:21" ht="15" x14ac:dyDescent="0.25">
      <c r="B80" s="33"/>
      <c r="C80" s="33"/>
      <c r="D80" s="33"/>
      <c r="E80" s="33"/>
      <c r="F80" s="33"/>
      <c r="G80" s="33"/>
      <c r="H80" s="33"/>
      <c r="I80" s="33"/>
      <c r="J80" s="33"/>
      <c r="K80" s="33"/>
      <c r="L80" s="33"/>
      <c r="M80" s="33"/>
      <c r="N80" s="33"/>
      <c r="O80" s="33"/>
      <c r="P80" s="33"/>
      <c r="Q80" s="33"/>
      <c r="R80" s="33"/>
      <c r="S80" s="33"/>
      <c r="T80" s="33"/>
      <c r="U80" s="33"/>
    </row>
    <row r="81" spans="2:21" ht="15" x14ac:dyDescent="0.25">
      <c r="B81" s="33"/>
      <c r="C81" s="33"/>
      <c r="D81" s="33"/>
      <c r="E81" s="33"/>
      <c r="F81" s="33"/>
      <c r="G81" s="33"/>
      <c r="H81" s="33"/>
      <c r="I81" s="33"/>
      <c r="J81" s="33"/>
      <c r="K81" s="33"/>
      <c r="L81" s="33"/>
      <c r="M81" s="33"/>
      <c r="N81" s="33"/>
      <c r="O81" s="33"/>
      <c r="P81" s="33"/>
      <c r="Q81" s="33"/>
      <c r="R81" s="33"/>
      <c r="S81" s="33"/>
      <c r="T81" s="33"/>
      <c r="U81" s="33"/>
    </row>
    <row r="82" spans="2:21" ht="15" x14ac:dyDescent="0.25">
      <c r="B82" s="33"/>
      <c r="C82" s="33"/>
      <c r="D82" s="33"/>
      <c r="E82" s="33"/>
      <c r="F82" s="33"/>
      <c r="G82" s="33"/>
      <c r="H82" s="33"/>
      <c r="I82" s="33"/>
      <c r="J82" s="33"/>
      <c r="K82" s="33"/>
      <c r="L82" s="33"/>
      <c r="M82" s="33"/>
      <c r="N82" s="33"/>
      <c r="O82" s="33"/>
      <c r="P82" s="33"/>
      <c r="Q82" s="33"/>
      <c r="R82" s="33"/>
      <c r="S82" s="33"/>
      <c r="T82" s="33"/>
      <c r="U82" s="33"/>
    </row>
    <row r="83" spans="2:21" ht="15" x14ac:dyDescent="0.25">
      <c r="B83" s="33"/>
      <c r="C83" s="33"/>
      <c r="D83" s="33"/>
      <c r="E83" s="33"/>
      <c r="F83" s="33"/>
      <c r="G83" s="33"/>
      <c r="H83" s="33"/>
      <c r="I83" s="33"/>
      <c r="J83" s="33"/>
      <c r="K83" s="33"/>
      <c r="L83" s="33"/>
      <c r="M83" s="33"/>
      <c r="N83" s="33"/>
      <c r="O83" s="33"/>
      <c r="P83" s="33"/>
      <c r="Q83" s="33"/>
      <c r="R83" s="33"/>
      <c r="S83" s="33"/>
      <c r="T83" s="33"/>
      <c r="U83" s="33"/>
    </row>
    <row r="84" spans="2:21" ht="15" x14ac:dyDescent="0.25">
      <c r="B84" s="33"/>
      <c r="C84" s="33"/>
      <c r="D84" s="33"/>
      <c r="E84" s="33"/>
      <c r="F84" s="33"/>
      <c r="G84" s="33"/>
      <c r="H84" s="33"/>
      <c r="I84" s="33"/>
      <c r="J84" s="33"/>
      <c r="K84" s="33"/>
      <c r="L84" s="33"/>
      <c r="M84" s="33"/>
      <c r="N84" s="33"/>
      <c r="O84" s="33"/>
      <c r="P84" s="33"/>
      <c r="Q84" s="33"/>
      <c r="R84" s="33"/>
      <c r="S84" s="33"/>
      <c r="T84" s="33"/>
      <c r="U84" s="33"/>
    </row>
    <row r="85" spans="2:21" ht="15" x14ac:dyDescent="0.25">
      <c r="B85" s="33"/>
      <c r="C85" s="33"/>
      <c r="D85" s="33"/>
      <c r="E85" s="33"/>
      <c r="F85" s="33"/>
      <c r="G85" s="33"/>
      <c r="H85" s="33"/>
      <c r="I85" s="33"/>
      <c r="J85" s="33"/>
      <c r="K85" s="33"/>
      <c r="L85" s="33"/>
      <c r="M85" s="33"/>
      <c r="N85" s="33"/>
      <c r="O85" s="33"/>
      <c r="P85" s="33"/>
      <c r="Q85" s="33"/>
      <c r="R85" s="33"/>
      <c r="S85" s="33"/>
      <c r="T85" s="33"/>
      <c r="U85" s="33"/>
    </row>
    <row r="86" spans="2:21" ht="15" x14ac:dyDescent="0.25">
      <c r="B86" s="33"/>
      <c r="C86" s="33"/>
      <c r="D86" s="33"/>
      <c r="E86" s="33"/>
      <c r="F86" s="33"/>
      <c r="G86" s="33"/>
      <c r="H86" s="33"/>
      <c r="I86" s="33"/>
      <c r="J86" s="33"/>
      <c r="K86" s="33"/>
      <c r="L86" s="33"/>
      <c r="M86" s="33"/>
      <c r="N86" s="33"/>
      <c r="O86" s="33"/>
      <c r="P86" s="33"/>
      <c r="Q86" s="33"/>
      <c r="R86" s="33"/>
      <c r="S86" s="33"/>
      <c r="T86" s="33"/>
      <c r="U86" s="33"/>
    </row>
    <row r="87" spans="2:21" ht="15" x14ac:dyDescent="0.25">
      <c r="B87" s="33"/>
      <c r="C87" s="33"/>
      <c r="D87" s="33"/>
      <c r="E87" s="33"/>
      <c r="F87" s="33"/>
      <c r="G87" s="33"/>
      <c r="H87" s="33"/>
      <c r="I87" s="33"/>
      <c r="J87" s="33"/>
      <c r="K87" s="33"/>
      <c r="L87" s="33"/>
      <c r="M87" s="33"/>
      <c r="N87" s="33"/>
      <c r="O87" s="33"/>
      <c r="P87" s="33"/>
      <c r="Q87" s="33"/>
      <c r="R87" s="33"/>
      <c r="S87" s="33"/>
      <c r="T87" s="33"/>
      <c r="U87" s="33"/>
    </row>
    <row r="88" spans="2:21" ht="15" x14ac:dyDescent="0.25">
      <c r="B88" s="33"/>
      <c r="C88" s="33"/>
      <c r="D88" s="33"/>
      <c r="E88" s="33"/>
      <c r="F88" s="33"/>
      <c r="G88" s="33"/>
      <c r="H88" s="33"/>
      <c r="I88" s="33"/>
      <c r="J88" s="33"/>
      <c r="K88" s="33"/>
      <c r="L88" s="33"/>
      <c r="M88" s="33"/>
      <c r="N88" s="33"/>
      <c r="O88" s="33"/>
      <c r="P88" s="33"/>
      <c r="Q88" s="33"/>
      <c r="R88" s="33"/>
      <c r="S88" s="33"/>
      <c r="T88" s="33"/>
      <c r="U88" s="33"/>
    </row>
    <row r="89" spans="2:21" ht="15" x14ac:dyDescent="0.25">
      <c r="B89" s="33"/>
      <c r="C89" s="33"/>
      <c r="D89" s="33"/>
      <c r="E89" s="33"/>
      <c r="F89" s="33"/>
      <c r="G89" s="33"/>
      <c r="H89" s="33"/>
      <c r="I89" s="33"/>
      <c r="J89" s="33"/>
      <c r="K89" s="33"/>
      <c r="L89" s="33"/>
      <c r="M89" s="33"/>
      <c r="N89" s="33"/>
      <c r="O89" s="33"/>
      <c r="P89" s="33"/>
      <c r="Q89" s="33"/>
      <c r="R89" s="33"/>
      <c r="S89" s="33"/>
      <c r="T89" s="33"/>
      <c r="U89" s="33"/>
    </row>
    <row r="90" spans="2:21" ht="15" x14ac:dyDescent="0.25">
      <c r="B90" s="33"/>
      <c r="C90" s="33"/>
      <c r="D90" s="33"/>
      <c r="E90" s="33"/>
      <c r="F90" s="33"/>
      <c r="G90" s="33"/>
      <c r="H90" s="33"/>
      <c r="I90" s="33"/>
      <c r="J90" s="33"/>
      <c r="K90" s="33"/>
      <c r="L90" s="33"/>
      <c r="M90" s="33"/>
      <c r="N90" s="33"/>
      <c r="O90" s="33"/>
      <c r="P90" s="33"/>
      <c r="Q90" s="33"/>
      <c r="R90" s="33"/>
      <c r="S90" s="33"/>
      <c r="T90" s="33"/>
      <c r="U90" s="33"/>
    </row>
    <row r="91" spans="2:21" ht="15" x14ac:dyDescent="0.25">
      <c r="B91" s="33"/>
      <c r="C91" s="33"/>
      <c r="D91" s="33"/>
      <c r="E91" s="33"/>
      <c r="F91" s="33"/>
      <c r="G91" s="33"/>
      <c r="H91" s="33"/>
      <c r="I91" s="33"/>
      <c r="J91" s="33"/>
      <c r="K91" s="33"/>
      <c r="L91" s="33"/>
      <c r="M91" s="33"/>
      <c r="N91" s="33"/>
      <c r="O91" s="33"/>
      <c r="P91" s="33"/>
      <c r="Q91" s="33"/>
      <c r="R91" s="33"/>
      <c r="S91" s="33"/>
      <c r="T91" s="33"/>
      <c r="U91" s="33"/>
    </row>
    <row r="92" spans="2:21" ht="15" x14ac:dyDescent="0.25">
      <c r="B92" s="33"/>
      <c r="C92" s="33"/>
      <c r="D92" s="33"/>
      <c r="E92" s="33"/>
      <c r="F92" s="33"/>
      <c r="G92" s="33"/>
      <c r="H92" s="33"/>
      <c r="I92" s="33"/>
      <c r="J92" s="33"/>
      <c r="K92" s="33"/>
      <c r="L92" s="33"/>
      <c r="M92" s="33"/>
      <c r="N92" s="33"/>
      <c r="O92" s="33"/>
      <c r="P92" s="33"/>
      <c r="Q92" s="33"/>
      <c r="R92" s="33"/>
      <c r="S92" s="33"/>
      <c r="T92" s="33"/>
      <c r="U92" s="33"/>
    </row>
    <row r="93" spans="2:21" ht="15" x14ac:dyDescent="0.25">
      <c r="B93" s="33"/>
      <c r="C93" s="33"/>
      <c r="D93" s="33"/>
      <c r="E93" s="33"/>
      <c r="F93" s="33"/>
      <c r="G93" s="33"/>
      <c r="H93" s="33"/>
      <c r="I93" s="33"/>
      <c r="J93" s="33"/>
      <c r="K93" s="33"/>
      <c r="L93" s="33"/>
      <c r="M93" s="33"/>
      <c r="N93" s="33"/>
      <c r="O93" s="33"/>
      <c r="P93" s="33"/>
      <c r="Q93" s="33"/>
      <c r="R93" s="33"/>
      <c r="S93" s="33"/>
      <c r="T93" s="33"/>
      <c r="U93" s="33"/>
    </row>
    <row r="94" spans="2:21" ht="15" x14ac:dyDescent="0.25">
      <c r="B94" s="33"/>
      <c r="C94" s="33"/>
      <c r="D94" s="33"/>
      <c r="E94" s="33"/>
      <c r="F94" s="33"/>
      <c r="G94" s="33"/>
      <c r="H94" s="33"/>
      <c r="I94" s="33"/>
      <c r="J94" s="33"/>
      <c r="K94" s="33"/>
      <c r="L94" s="33"/>
      <c r="M94" s="33"/>
      <c r="N94" s="33"/>
      <c r="O94" s="33"/>
      <c r="P94" s="33"/>
      <c r="Q94" s="33"/>
      <c r="R94" s="33"/>
      <c r="S94" s="33"/>
      <c r="T94" s="33"/>
      <c r="U94" s="33"/>
    </row>
    <row r="95" spans="2:21" ht="15" x14ac:dyDescent="0.25">
      <c r="B95" s="33"/>
      <c r="C95" s="33"/>
      <c r="D95" s="33"/>
      <c r="E95" s="33"/>
      <c r="F95" s="33"/>
      <c r="G95" s="33"/>
      <c r="H95" s="33"/>
      <c r="I95" s="33"/>
      <c r="J95" s="33"/>
      <c r="K95" s="33"/>
      <c r="L95" s="33"/>
      <c r="M95" s="33"/>
      <c r="N95" s="33"/>
      <c r="O95" s="33"/>
      <c r="P95" s="33"/>
      <c r="Q95" s="33"/>
      <c r="R95" s="33"/>
      <c r="S95" s="33"/>
      <c r="T95" s="33"/>
      <c r="U95" s="33"/>
    </row>
    <row r="96" spans="2:21" ht="15" x14ac:dyDescent="0.25">
      <c r="B96" s="33"/>
      <c r="C96" s="33"/>
      <c r="D96" s="33"/>
      <c r="E96" s="33"/>
      <c r="F96" s="33"/>
      <c r="G96" s="33"/>
      <c r="H96" s="33"/>
      <c r="I96" s="33"/>
      <c r="J96" s="33"/>
      <c r="K96" s="33"/>
      <c r="L96" s="33"/>
      <c r="M96" s="33"/>
      <c r="N96" s="33"/>
      <c r="O96" s="33"/>
      <c r="P96" s="33"/>
      <c r="Q96" s="33"/>
      <c r="R96" s="33"/>
      <c r="S96" s="33"/>
      <c r="T96" s="33"/>
      <c r="U96" s="33"/>
    </row>
    <row r="97" spans="2:21" x14ac:dyDescent="0.3">
      <c r="B97" s="33"/>
      <c r="C97" s="33"/>
      <c r="D97" s="33"/>
      <c r="E97" s="33"/>
      <c r="F97" s="33"/>
      <c r="G97" s="33"/>
      <c r="H97" s="33"/>
      <c r="I97" s="33"/>
      <c r="J97" s="33"/>
      <c r="K97" s="33"/>
      <c r="L97" s="33"/>
      <c r="M97" s="33"/>
      <c r="N97" s="33"/>
      <c r="O97" s="33"/>
      <c r="P97" s="33"/>
      <c r="Q97" s="33"/>
      <c r="R97" s="33"/>
      <c r="S97" s="33"/>
      <c r="T97" s="24"/>
      <c r="U97" s="24"/>
    </row>
    <row r="98" spans="2:21" x14ac:dyDescent="0.3">
      <c r="B98" s="33"/>
      <c r="C98" s="33"/>
      <c r="D98" s="33"/>
      <c r="E98" s="33"/>
      <c r="F98" s="33"/>
      <c r="G98" s="33"/>
      <c r="H98" s="33"/>
      <c r="I98" s="33"/>
      <c r="J98" s="33"/>
      <c r="K98" s="33"/>
      <c r="L98" s="33"/>
      <c r="M98" s="33"/>
      <c r="N98" s="33"/>
      <c r="O98" s="33"/>
      <c r="P98" s="33"/>
      <c r="Q98" s="33"/>
      <c r="R98" s="33"/>
      <c r="S98" s="33"/>
      <c r="T98" s="24"/>
      <c r="U98" s="24"/>
    </row>
    <row r="99" spans="2:21" x14ac:dyDescent="0.3">
      <c r="B99" s="33"/>
      <c r="C99" s="33"/>
      <c r="D99" s="33"/>
      <c r="E99" s="33"/>
      <c r="F99" s="33"/>
      <c r="G99" s="33"/>
      <c r="H99" s="33"/>
      <c r="I99" s="33"/>
      <c r="J99" s="33"/>
      <c r="K99" s="33"/>
      <c r="L99" s="33"/>
      <c r="M99" s="33"/>
      <c r="N99" s="33"/>
      <c r="O99" s="33"/>
      <c r="P99" s="33"/>
      <c r="Q99" s="33"/>
      <c r="R99" s="33"/>
      <c r="S99" s="33"/>
      <c r="T99" s="24"/>
      <c r="U99" s="24"/>
    </row>
    <row r="100" spans="2:21" x14ac:dyDescent="0.3">
      <c r="B100" s="33"/>
      <c r="C100" s="33"/>
      <c r="D100" s="33"/>
      <c r="E100" s="33"/>
      <c r="F100" s="33"/>
      <c r="G100" s="33"/>
      <c r="H100" s="33"/>
      <c r="I100" s="33"/>
      <c r="J100" s="33"/>
      <c r="K100" s="33"/>
      <c r="L100" s="33"/>
      <c r="M100" s="33"/>
      <c r="N100" s="33"/>
      <c r="O100" s="33"/>
      <c r="P100" s="33"/>
      <c r="Q100" s="33"/>
      <c r="R100" s="33"/>
      <c r="S100" s="33"/>
      <c r="T100" s="24"/>
      <c r="U100" s="24"/>
    </row>
    <row r="101" spans="2:21" x14ac:dyDescent="0.3">
      <c r="B101" s="33"/>
      <c r="C101" s="33"/>
      <c r="D101" s="33"/>
      <c r="E101" s="33"/>
      <c r="F101" s="33"/>
      <c r="G101" s="33"/>
      <c r="H101" s="33"/>
      <c r="I101" s="33"/>
      <c r="J101" s="33"/>
      <c r="K101" s="33"/>
      <c r="L101" s="33"/>
      <c r="M101" s="33"/>
      <c r="N101" s="33"/>
      <c r="O101" s="33"/>
      <c r="P101" s="33"/>
      <c r="Q101" s="33"/>
      <c r="R101" s="33"/>
      <c r="S101" s="33"/>
      <c r="T101" s="24"/>
      <c r="U101" s="24"/>
    </row>
    <row r="102" spans="2:21" x14ac:dyDescent="0.3">
      <c r="B102" s="33"/>
      <c r="C102" s="33"/>
      <c r="D102" s="33"/>
      <c r="E102" s="33"/>
      <c r="F102" s="33"/>
      <c r="G102" s="33"/>
      <c r="H102" s="33"/>
      <c r="I102" s="33"/>
      <c r="J102" s="33"/>
      <c r="K102" s="33"/>
      <c r="L102" s="33"/>
      <c r="M102" s="33"/>
      <c r="N102" s="33"/>
      <c r="O102" s="33"/>
      <c r="P102" s="33"/>
      <c r="Q102" s="33"/>
      <c r="R102" s="33"/>
      <c r="S102" s="33"/>
      <c r="T102" s="24"/>
      <c r="U102" s="24"/>
    </row>
    <row r="103" spans="2:21" x14ac:dyDescent="0.3">
      <c r="B103" s="33"/>
      <c r="C103" s="33"/>
      <c r="D103" s="33"/>
      <c r="E103" s="33"/>
      <c r="F103" s="33"/>
      <c r="G103" s="33"/>
      <c r="H103" s="33"/>
      <c r="I103" s="33"/>
      <c r="J103" s="33"/>
      <c r="K103" s="33"/>
      <c r="L103" s="33"/>
      <c r="M103" s="33"/>
      <c r="N103" s="33"/>
      <c r="O103" s="33"/>
      <c r="P103" s="33"/>
      <c r="Q103" s="33"/>
      <c r="R103" s="33"/>
      <c r="S103" s="33"/>
      <c r="T103" s="24"/>
      <c r="U103" s="24"/>
    </row>
    <row r="104" spans="2:21" x14ac:dyDescent="0.3">
      <c r="B104" s="33"/>
      <c r="C104" s="33"/>
      <c r="D104" s="33"/>
      <c r="E104" s="33"/>
      <c r="F104" s="33"/>
      <c r="G104" s="33"/>
      <c r="H104" s="33"/>
      <c r="I104" s="33"/>
      <c r="J104" s="33"/>
      <c r="K104" s="33"/>
      <c r="L104" s="33"/>
      <c r="M104" s="33"/>
      <c r="N104" s="33"/>
      <c r="O104" s="33"/>
      <c r="P104" s="33"/>
      <c r="Q104" s="33"/>
      <c r="R104" s="33"/>
      <c r="S104" s="33"/>
      <c r="T104" s="24"/>
      <c r="U104" s="24"/>
    </row>
    <row r="105" spans="2:21" x14ac:dyDescent="0.3">
      <c r="B105" s="33"/>
      <c r="C105" s="33"/>
      <c r="D105" s="33"/>
      <c r="E105" s="33"/>
      <c r="F105" s="33"/>
      <c r="G105" s="33"/>
      <c r="H105" s="33"/>
      <c r="I105" s="33"/>
      <c r="J105" s="33"/>
      <c r="K105" s="33"/>
      <c r="L105" s="33"/>
      <c r="M105" s="33"/>
      <c r="N105" s="33"/>
      <c r="O105" s="33"/>
      <c r="P105" s="33"/>
      <c r="Q105" s="33"/>
      <c r="R105" s="33"/>
      <c r="S105" s="33"/>
      <c r="T105" s="24"/>
      <c r="U105" s="24"/>
    </row>
    <row r="106" spans="2:21" x14ac:dyDescent="0.3">
      <c r="B106" s="33"/>
      <c r="C106" s="33"/>
      <c r="D106" s="33"/>
      <c r="E106" s="33"/>
      <c r="F106" s="33"/>
      <c r="G106" s="33"/>
      <c r="H106" s="33"/>
      <c r="I106" s="33"/>
      <c r="J106" s="33"/>
      <c r="K106" s="33"/>
      <c r="L106" s="33"/>
      <c r="M106" s="33"/>
      <c r="N106" s="33"/>
      <c r="O106" s="33"/>
      <c r="P106" s="33"/>
      <c r="Q106" s="33"/>
      <c r="R106" s="33"/>
      <c r="S106" s="33"/>
      <c r="T106" s="24"/>
      <c r="U106" s="24"/>
    </row>
  </sheetData>
  <sheetProtection algorithmName="SHA-512" hashValue="BvYIoARhj5uao+B8uz20Wf7pNcpVEbqtruqdKRnFYQw+mpOL0GlkQnR1V4uTG9/GJboq4B6NCN6ynnm1zKC9Bw==" saltValue="uSexaMYgmFdBj5Do3ImAcQ==" spinCount="100000" sheet="1" objects="1" scenarios="1"/>
  <mergeCells count="65">
    <mergeCell ref="B10:M12"/>
    <mergeCell ref="B13:M14"/>
    <mergeCell ref="B18:D18"/>
    <mergeCell ref="B19:D20"/>
    <mergeCell ref="E18:F20"/>
    <mergeCell ref="I18:K18"/>
    <mergeCell ref="L18:M20"/>
    <mergeCell ref="I19:K20"/>
    <mergeCell ref="B15:M16"/>
    <mergeCell ref="C22:D22"/>
    <mergeCell ref="C24:D24"/>
    <mergeCell ref="C25:D25"/>
    <mergeCell ref="B23:F23"/>
    <mergeCell ref="B36:F36"/>
    <mergeCell ref="C26:D26"/>
    <mergeCell ref="C27:D27"/>
    <mergeCell ref="C28:D28"/>
    <mergeCell ref="C29:D29"/>
    <mergeCell ref="C31:D31"/>
    <mergeCell ref="C38:D38"/>
    <mergeCell ref="C39:D39"/>
    <mergeCell ref="C40:D40"/>
    <mergeCell ref="C30:D30"/>
    <mergeCell ref="C33:D33"/>
    <mergeCell ref="C34:D34"/>
    <mergeCell ref="C35:D35"/>
    <mergeCell ref="C37:D37"/>
    <mergeCell ref="C32:D32"/>
    <mergeCell ref="C41:D41"/>
    <mergeCell ref="B42:F42"/>
    <mergeCell ref="C43:D43"/>
    <mergeCell ref="C44:D44"/>
    <mergeCell ref="C45:D45"/>
    <mergeCell ref="C52:D52"/>
    <mergeCell ref="C53:D53"/>
    <mergeCell ref="C54:D54"/>
    <mergeCell ref="J22:K22"/>
    <mergeCell ref="I23:M23"/>
    <mergeCell ref="J24:K24"/>
    <mergeCell ref="J25:K25"/>
    <mergeCell ref="J26:K26"/>
    <mergeCell ref="J27:K27"/>
    <mergeCell ref="J28:K28"/>
    <mergeCell ref="C46:D46"/>
    <mergeCell ref="C47:D47"/>
    <mergeCell ref="C48:D48"/>
    <mergeCell ref="C49:D49"/>
    <mergeCell ref="C50:D50"/>
    <mergeCell ref="C51:D51"/>
    <mergeCell ref="H35:O35"/>
    <mergeCell ref="H36:O38"/>
    <mergeCell ref="H39:O42"/>
    <mergeCell ref="J29:K29"/>
    <mergeCell ref="J30:K30"/>
    <mergeCell ref="J31:K31"/>
    <mergeCell ref="J32:K32"/>
    <mergeCell ref="J33:K33"/>
    <mergeCell ref="J34:K34"/>
    <mergeCell ref="H58:O60"/>
    <mergeCell ref="H52:O54"/>
    <mergeCell ref="H55:O57"/>
    <mergeCell ref="H43:O43"/>
    <mergeCell ref="H44:O45"/>
    <mergeCell ref="H49:O51"/>
    <mergeCell ref="H46:O48"/>
  </mergeCells>
  <conditionalFormatting sqref="F24:F34">
    <cfRule type="cellIs" dxfId="170" priority="18" operator="lessThan">
      <formula>0</formula>
    </cfRule>
  </conditionalFormatting>
  <conditionalFormatting sqref="F37">
    <cfRule type="cellIs" dxfId="169" priority="17" operator="lessThan">
      <formula>0</formula>
    </cfRule>
  </conditionalFormatting>
  <conditionalFormatting sqref="F40">
    <cfRule type="cellIs" dxfId="168" priority="14" operator="lessThan">
      <formula>0</formula>
    </cfRule>
  </conditionalFormatting>
  <conditionalFormatting sqref="F38:F39">
    <cfRule type="cellIs" dxfId="167" priority="15" operator="lessThan">
      <formula>0</formula>
    </cfRule>
  </conditionalFormatting>
  <conditionalFormatting sqref="F43">
    <cfRule type="cellIs" dxfId="166" priority="13" operator="lessThan">
      <formula>0</formula>
    </cfRule>
  </conditionalFormatting>
  <conditionalFormatting sqref="F44:F45">
    <cfRule type="cellIs" dxfId="165" priority="12" operator="lessThan">
      <formula>0</formula>
    </cfRule>
  </conditionalFormatting>
  <conditionalFormatting sqref="F46">
    <cfRule type="cellIs" dxfId="164" priority="11" operator="lessThan">
      <formula>0</formula>
    </cfRule>
  </conditionalFormatting>
  <conditionalFormatting sqref="F47">
    <cfRule type="cellIs" dxfId="163" priority="10" operator="lessThan">
      <formula>0</formula>
    </cfRule>
  </conditionalFormatting>
  <conditionalFormatting sqref="M24:M26">
    <cfRule type="cellIs" dxfId="162" priority="9" operator="lessThan">
      <formula>0</formula>
    </cfRule>
  </conditionalFormatting>
  <conditionalFormatting sqref="M27">
    <cfRule type="cellIs" dxfId="161" priority="8" operator="lessThan">
      <formula>0</formula>
    </cfRule>
  </conditionalFormatting>
  <conditionalFormatting sqref="M28">
    <cfRule type="cellIs" dxfId="160" priority="7" operator="lessThan">
      <formula>0</formula>
    </cfRule>
  </conditionalFormatting>
  <conditionalFormatting sqref="M29">
    <cfRule type="cellIs" dxfId="159" priority="6" operator="lessThan">
      <formula>0</formula>
    </cfRule>
  </conditionalFormatting>
  <conditionalFormatting sqref="M30">
    <cfRule type="cellIs" dxfId="158" priority="5" operator="lessThan">
      <formula>0</formula>
    </cfRule>
  </conditionalFormatting>
  <conditionalFormatting sqref="M31">
    <cfRule type="cellIs" dxfId="157" priority="4" operator="lessThan">
      <formula>0</formula>
    </cfRule>
  </conditionalFormatting>
  <conditionalFormatting sqref="M32">
    <cfRule type="cellIs" dxfId="156" priority="3" operator="lessThan">
      <formula>0</formula>
    </cfRule>
  </conditionalFormatting>
  <conditionalFormatting sqref="M33">
    <cfRule type="cellIs" dxfId="155" priority="2" operator="lessThan">
      <formula>0</formula>
    </cfRule>
  </conditionalFormatting>
  <conditionalFormatting sqref="L18:M20">
    <cfRule type="cellIs" dxfId="154" priority="1" operator="greaterThan">
      <formula>$E$18</formula>
    </cfRule>
  </conditionalFormatting>
  <dataValidations count="1">
    <dataValidation type="list" allowBlank="1" showInputMessage="1" showErrorMessage="1" sqref="A37:A40 A24:A34 A43:A47 H24:H33">
      <formula1>Posesión2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318"/>
  </sheetPr>
  <dimension ref="A9:AZ57"/>
  <sheetViews>
    <sheetView showGridLines="0" showRowColHeaders="0" zoomScaleNormal="100" workbookViewId="0">
      <selection activeCell="B46" activeCellId="8" sqref="B1:N16 B18:N20 L21:N23 B24:N26 B27:V29 A36:F36 B37:D44 H36:P57 B46:F53"/>
    </sheetView>
  </sheetViews>
  <sheetFormatPr baseColWidth="10" defaultColWidth="9.140625" defaultRowHeight="16.5" x14ac:dyDescent="0.3"/>
  <cols>
    <col min="1" max="1" width="9.140625" style="24"/>
    <col min="2" max="2" width="15.85546875" style="24" customWidth="1"/>
    <col min="3" max="3" width="9.140625" style="24"/>
    <col min="4" max="4" width="8.42578125" style="24" customWidth="1"/>
    <col min="5" max="5" width="15" style="24" customWidth="1"/>
    <col min="6" max="6" width="15.42578125" style="24" customWidth="1"/>
    <col min="7" max="10" width="9.140625" style="24"/>
    <col min="11" max="11" width="2.7109375" style="24" customWidth="1"/>
    <col min="12" max="12" width="18.7109375" style="24" customWidth="1"/>
    <col min="13" max="13" width="1" style="24" customWidth="1"/>
    <col min="14" max="14" width="17.28515625" style="24" customWidth="1"/>
    <col min="15" max="15" width="19.85546875" style="24" customWidth="1"/>
    <col min="16" max="16" width="19.7109375" style="24" customWidth="1"/>
    <col min="17" max="17" width="17.5703125" style="24" customWidth="1"/>
    <col min="18" max="18" width="13.28515625" style="24" customWidth="1"/>
    <col min="19" max="19" width="18.7109375" style="24" customWidth="1"/>
    <col min="20" max="20" width="13.7109375" style="42" customWidth="1"/>
    <col min="21" max="21" width="14.5703125" style="42" customWidth="1"/>
    <col min="22" max="22" width="19.85546875" style="42" customWidth="1"/>
    <col min="23" max="52" width="9.140625" style="42"/>
    <col min="53" max="16384" width="9.140625" style="25"/>
  </cols>
  <sheetData>
    <row r="9" spans="2:14" x14ac:dyDescent="0.3">
      <c r="B9" s="288" t="s">
        <v>175</v>
      </c>
      <c r="C9" s="288"/>
      <c r="D9" s="288"/>
      <c r="E9" s="288"/>
      <c r="F9" s="288"/>
      <c r="G9" s="288"/>
      <c r="H9" s="288"/>
      <c r="I9" s="288"/>
      <c r="J9" s="288"/>
      <c r="K9" s="288"/>
      <c r="L9" s="288"/>
      <c r="M9" s="288"/>
      <c r="N9" s="288"/>
    </row>
    <row r="10" spans="2:14" x14ac:dyDescent="0.3">
      <c r="B10" s="288"/>
      <c r="C10" s="288"/>
      <c r="D10" s="288"/>
      <c r="E10" s="288"/>
      <c r="F10" s="288"/>
      <c r="G10" s="288"/>
      <c r="H10" s="288"/>
      <c r="I10" s="288"/>
      <c r="J10" s="288"/>
      <c r="K10" s="288"/>
      <c r="L10" s="288"/>
      <c r="M10" s="288"/>
      <c r="N10" s="288"/>
    </row>
    <row r="11" spans="2:14" x14ac:dyDescent="0.3">
      <c r="B11" s="288" t="s">
        <v>135</v>
      </c>
      <c r="C11" s="288"/>
      <c r="D11" s="288"/>
      <c r="E11" s="288"/>
      <c r="F11" s="288"/>
      <c r="G11" s="288"/>
      <c r="H11" s="288"/>
      <c r="I11" s="288"/>
      <c r="J11" s="288"/>
      <c r="K11" s="288"/>
      <c r="L11" s="288"/>
      <c r="M11" s="288"/>
      <c r="N11" s="288"/>
    </row>
    <row r="12" spans="2:14" ht="37.5" customHeight="1" x14ac:dyDescent="0.3">
      <c r="B12" s="288"/>
      <c r="C12" s="288"/>
      <c r="D12" s="288"/>
      <c r="E12" s="288"/>
      <c r="F12" s="288"/>
      <c r="G12" s="288"/>
      <c r="H12" s="288"/>
      <c r="I12" s="288"/>
      <c r="J12" s="288"/>
      <c r="K12" s="288"/>
      <c r="L12" s="288"/>
      <c r="M12" s="288"/>
      <c r="N12" s="288"/>
    </row>
    <row r="13" spans="2:14" x14ac:dyDescent="0.3">
      <c r="B13" s="288" t="s">
        <v>176</v>
      </c>
      <c r="C13" s="288"/>
      <c r="D13" s="288"/>
      <c r="E13" s="288"/>
      <c r="F13" s="288"/>
      <c r="G13" s="288"/>
      <c r="H13" s="288"/>
      <c r="I13" s="288"/>
      <c r="J13" s="288"/>
      <c r="K13" s="288"/>
      <c r="L13" s="288"/>
      <c r="M13" s="288"/>
      <c r="N13" s="288"/>
    </row>
    <row r="14" spans="2:14" ht="21.75" customHeight="1" x14ac:dyDescent="0.3">
      <c r="B14" s="288"/>
      <c r="C14" s="288"/>
      <c r="D14" s="288"/>
      <c r="E14" s="288"/>
      <c r="F14" s="288"/>
      <c r="G14" s="288"/>
      <c r="H14" s="288"/>
      <c r="I14" s="288"/>
      <c r="J14" s="288"/>
      <c r="K14" s="288"/>
      <c r="L14" s="288"/>
      <c r="M14" s="288"/>
      <c r="N14" s="288"/>
    </row>
    <row r="15" spans="2:14" x14ac:dyDescent="0.3">
      <c r="B15" s="288" t="s">
        <v>136</v>
      </c>
      <c r="C15" s="288"/>
      <c r="D15" s="288"/>
      <c r="E15" s="288"/>
      <c r="F15" s="288"/>
      <c r="G15" s="288"/>
      <c r="H15" s="288"/>
      <c r="I15" s="288"/>
      <c r="J15" s="288"/>
      <c r="K15" s="288"/>
      <c r="L15" s="288"/>
      <c r="M15" s="288"/>
      <c r="N15" s="288"/>
    </row>
    <row r="16" spans="2:14" ht="33.75" customHeight="1" x14ac:dyDescent="0.3">
      <c r="B16" s="288"/>
      <c r="C16" s="288"/>
      <c r="D16" s="288"/>
      <c r="E16" s="288"/>
      <c r="F16" s="288"/>
      <c r="G16" s="288"/>
      <c r="H16" s="288"/>
      <c r="I16" s="288"/>
      <c r="J16" s="288"/>
      <c r="K16" s="288"/>
      <c r="L16" s="288"/>
      <c r="M16" s="288"/>
      <c r="N16" s="288"/>
    </row>
    <row r="17" spans="1:52" ht="13.5" customHeight="1" x14ac:dyDescent="0.3">
      <c r="B17" s="82"/>
      <c r="C17" s="82"/>
      <c r="D17" s="82"/>
      <c r="E17" s="82"/>
      <c r="F17" s="82"/>
      <c r="G17" s="82"/>
      <c r="H17" s="82"/>
      <c r="I17" s="82"/>
      <c r="J17" s="82"/>
      <c r="K17" s="82"/>
      <c r="L17" s="82"/>
      <c r="M17" s="82"/>
      <c r="N17" s="82"/>
    </row>
    <row r="18" spans="1:52" ht="33.75" customHeight="1" x14ac:dyDescent="0.3">
      <c r="B18" s="293" t="s">
        <v>141</v>
      </c>
      <c r="C18" s="293"/>
      <c r="D18" s="293"/>
      <c r="E18" s="293"/>
      <c r="F18" s="293"/>
      <c r="G18" s="293"/>
      <c r="H18" s="293"/>
      <c r="I18" s="293"/>
      <c r="J18" s="293"/>
      <c r="K18" s="293"/>
      <c r="L18" s="293"/>
      <c r="M18" s="293"/>
      <c r="N18" s="293"/>
    </row>
    <row r="19" spans="1:52" ht="16.5" customHeight="1" x14ac:dyDescent="0.3">
      <c r="B19" s="83"/>
      <c r="C19" s="294" t="s">
        <v>549</v>
      </c>
      <c r="D19" s="294"/>
      <c r="E19" s="294" t="s">
        <v>140</v>
      </c>
      <c r="F19" s="294" t="s">
        <v>142</v>
      </c>
      <c r="G19" s="294" t="s">
        <v>143</v>
      </c>
      <c r="H19" s="294"/>
      <c r="I19" s="296" t="s">
        <v>145</v>
      </c>
      <c r="J19" s="296"/>
      <c r="K19" s="83"/>
      <c r="L19" s="299" t="s">
        <v>144</v>
      </c>
      <c r="M19" s="84"/>
      <c r="N19" s="299" t="s">
        <v>548</v>
      </c>
    </row>
    <row r="20" spans="1:52" ht="50.25" customHeight="1" thickBot="1" x14ac:dyDescent="0.35">
      <c r="B20" s="85"/>
      <c r="C20" s="295"/>
      <c r="D20" s="295"/>
      <c r="E20" s="295"/>
      <c r="F20" s="295"/>
      <c r="G20" s="295"/>
      <c r="H20" s="295"/>
      <c r="I20" s="297"/>
      <c r="J20" s="297"/>
      <c r="K20" s="85"/>
      <c r="L20" s="300"/>
      <c r="M20" s="86"/>
      <c r="N20" s="300"/>
    </row>
    <row r="21" spans="1:52" ht="33.75" thickTop="1" x14ac:dyDescent="0.3">
      <c r="B21" s="87" t="s">
        <v>137</v>
      </c>
      <c r="C21" s="298"/>
      <c r="D21" s="298"/>
      <c r="E21" s="88"/>
      <c r="F21" s="88"/>
      <c r="G21" s="298"/>
      <c r="H21" s="298"/>
      <c r="I21" s="298"/>
      <c r="J21" s="298"/>
      <c r="K21" s="89"/>
      <c r="L21" s="95">
        <f>SUM(F21,E21,C21,G21,I21)</f>
        <v>0</v>
      </c>
      <c r="M21" s="89"/>
      <c r="N21" s="95">
        <f>SUM(I21,E21,C21)</f>
        <v>0</v>
      </c>
      <c r="Q21" s="41" t="s">
        <v>147</v>
      </c>
    </row>
    <row r="22" spans="1:52" ht="33" x14ac:dyDescent="0.3">
      <c r="B22" s="87" t="s">
        <v>138</v>
      </c>
      <c r="C22" s="298"/>
      <c r="D22" s="298"/>
      <c r="E22" s="88"/>
      <c r="F22" s="88"/>
      <c r="G22" s="298"/>
      <c r="H22" s="298"/>
      <c r="I22" s="298"/>
      <c r="J22" s="298"/>
      <c r="K22" s="89"/>
      <c r="L22" s="95">
        <f>SUM(F22,E22,C22,G22,I22)</f>
        <v>0</v>
      </c>
      <c r="M22" s="89"/>
      <c r="N22" s="95">
        <f t="shared" ref="N22:N23" si="0">SUM(I22,E22,C22)</f>
        <v>0</v>
      </c>
      <c r="Q22" s="41" t="s">
        <v>148</v>
      </c>
    </row>
    <row r="23" spans="1:52" ht="33" x14ac:dyDescent="0.3">
      <c r="B23" s="87" t="s">
        <v>139</v>
      </c>
      <c r="C23" s="298"/>
      <c r="D23" s="298"/>
      <c r="E23" s="88"/>
      <c r="F23" s="88"/>
      <c r="G23" s="298"/>
      <c r="H23" s="298"/>
      <c r="I23" s="298"/>
      <c r="J23" s="298"/>
      <c r="K23" s="89"/>
      <c r="L23" s="95">
        <f t="shared" ref="L23" si="1">SUM(F23,E23,C23,G23,I23)</f>
        <v>0</v>
      </c>
      <c r="M23" s="89"/>
      <c r="N23" s="95">
        <f t="shared" si="0"/>
        <v>0</v>
      </c>
      <c r="Q23" s="41" t="s">
        <v>149</v>
      </c>
    </row>
    <row r="24" spans="1:52" x14ac:dyDescent="0.3">
      <c r="B24" s="83"/>
      <c r="C24" s="294" t="s">
        <v>146</v>
      </c>
      <c r="D24" s="294"/>
      <c r="E24" s="294"/>
      <c r="F24" s="294"/>
      <c r="G24" s="294"/>
      <c r="H24" s="294"/>
      <c r="I24" s="294"/>
      <c r="J24" s="294"/>
      <c r="K24" s="294"/>
      <c r="L24" s="294"/>
      <c r="M24" s="294"/>
      <c r="N24" s="294"/>
    </row>
    <row r="25" spans="1:52" x14ac:dyDescent="0.3">
      <c r="B25" s="90"/>
      <c r="C25" s="301"/>
      <c r="D25" s="301"/>
      <c r="E25" s="301"/>
      <c r="F25" s="301"/>
      <c r="G25" s="301"/>
      <c r="H25" s="301"/>
      <c r="I25" s="301"/>
      <c r="J25" s="301"/>
      <c r="K25" s="301"/>
      <c r="L25" s="301"/>
      <c r="M25" s="301"/>
      <c r="N25" s="301"/>
    </row>
    <row r="27" spans="1:52" ht="16.5" customHeight="1" x14ac:dyDescent="0.3">
      <c r="B27" s="293" t="s">
        <v>150</v>
      </c>
      <c r="C27" s="293"/>
      <c r="D27" s="293"/>
      <c r="E27" s="293"/>
      <c r="F27" s="293"/>
      <c r="G27" s="293"/>
      <c r="H27" s="293"/>
      <c r="I27" s="293"/>
      <c r="J27" s="293"/>
      <c r="K27" s="293"/>
      <c r="L27" s="293"/>
      <c r="M27" s="293"/>
      <c r="N27" s="293"/>
      <c r="O27" s="293"/>
      <c r="P27" s="293"/>
      <c r="Q27" s="293"/>
      <c r="R27" s="293"/>
      <c r="S27" s="293"/>
      <c r="T27" s="293"/>
      <c r="U27" s="293"/>
      <c r="V27" s="293"/>
    </row>
    <row r="28" spans="1:52" s="60" customFormat="1" ht="13.5" customHeight="1" x14ac:dyDescent="0.25">
      <c r="A28" s="33"/>
      <c r="B28" s="33"/>
      <c r="C28" s="302" t="s">
        <v>151</v>
      </c>
      <c r="D28" s="302"/>
      <c r="E28" s="292" t="s">
        <v>152</v>
      </c>
      <c r="F28" s="292"/>
      <c r="G28" s="302" t="s">
        <v>153</v>
      </c>
      <c r="H28" s="302"/>
      <c r="I28" s="292" t="s">
        <v>154</v>
      </c>
      <c r="J28" s="292"/>
      <c r="K28" s="292"/>
      <c r="L28" s="302" t="s">
        <v>155</v>
      </c>
      <c r="M28" s="302"/>
      <c r="N28" s="302" t="s">
        <v>156</v>
      </c>
      <c r="O28" s="292" t="s">
        <v>157</v>
      </c>
      <c r="P28" s="292" t="s">
        <v>159</v>
      </c>
      <c r="Q28" s="292" t="s">
        <v>158</v>
      </c>
      <c r="R28" s="302" t="s">
        <v>160</v>
      </c>
      <c r="S28" s="244" t="s">
        <v>161</v>
      </c>
      <c r="T28" s="302" t="s">
        <v>507</v>
      </c>
      <c r="U28" s="244" t="s">
        <v>508</v>
      </c>
      <c r="V28" s="292" t="s">
        <v>509</v>
      </c>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row>
    <row r="29" spans="1:52" s="60" customFormat="1" ht="45" customHeight="1" x14ac:dyDescent="0.25">
      <c r="A29" s="33"/>
      <c r="B29" s="33"/>
      <c r="C29" s="302"/>
      <c r="D29" s="302"/>
      <c r="E29" s="292"/>
      <c r="F29" s="292"/>
      <c r="G29" s="302"/>
      <c r="H29" s="302"/>
      <c r="I29" s="292"/>
      <c r="J29" s="292"/>
      <c r="K29" s="292"/>
      <c r="L29" s="302"/>
      <c r="M29" s="302"/>
      <c r="N29" s="302"/>
      <c r="O29" s="292"/>
      <c r="P29" s="292"/>
      <c r="Q29" s="292"/>
      <c r="R29" s="302"/>
      <c r="S29" s="244"/>
      <c r="T29" s="302"/>
      <c r="U29" s="244"/>
      <c r="V29" s="292"/>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row>
    <row r="30" spans="1:52" ht="33" x14ac:dyDescent="0.3">
      <c r="B30" s="87" t="s">
        <v>137</v>
      </c>
      <c r="C30" s="303" t="s">
        <v>147</v>
      </c>
      <c r="D30" s="303"/>
      <c r="E30" s="303" t="s">
        <v>147</v>
      </c>
      <c r="F30" s="303"/>
      <c r="G30" s="303" t="s">
        <v>147</v>
      </c>
      <c r="H30" s="303"/>
      <c r="I30" s="303" t="s">
        <v>147</v>
      </c>
      <c r="J30" s="303"/>
      <c r="K30" s="303"/>
      <c r="L30" s="303" t="s">
        <v>147</v>
      </c>
      <c r="M30" s="303"/>
      <c r="N30" s="91" t="s">
        <v>147</v>
      </c>
      <c r="O30" s="91" t="s">
        <v>147</v>
      </c>
      <c r="P30" s="91" t="s">
        <v>147</v>
      </c>
      <c r="Q30" s="91" t="s">
        <v>147</v>
      </c>
      <c r="R30" s="91" t="s">
        <v>147</v>
      </c>
      <c r="S30" s="91" t="s">
        <v>147</v>
      </c>
      <c r="T30" s="91" t="s">
        <v>147</v>
      </c>
      <c r="U30" s="91" t="s">
        <v>147</v>
      </c>
      <c r="V30" s="91" t="s">
        <v>147</v>
      </c>
    </row>
    <row r="31" spans="1:52" ht="3.75" customHeight="1" x14ac:dyDescent="0.3">
      <c r="B31" s="87"/>
      <c r="C31" s="91"/>
      <c r="D31" s="91"/>
      <c r="E31" s="92"/>
      <c r="F31" s="92"/>
      <c r="G31" s="92"/>
      <c r="H31" s="92"/>
      <c r="I31" s="92"/>
      <c r="J31" s="92"/>
      <c r="K31" s="92"/>
      <c r="L31" s="92"/>
      <c r="M31" s="92"/>
      <c r="N31" s="91"/>
      <c r="O31" s="93"/>
      <c r="P31" s="93"/>
      <c r="Q31" s="93"/>
      <c r="R31" s="94"/>
      <c r="S31" s="94"/>
    </row>
    <row r="32" spans="1:52" ht="33" x14ac:dyDescent="0.3">
      <c r="B32" s="87" t="s">
        <v>138</v>
      </c>
      <c r="C32" s="303" t="s">
        <v>147</v>
      </c>
      <c r="D32" s="303"/>
      <c r="E32" s="303" t="s">
        <v>147</v>
      </c>
      <c r="F32" s="303"/>
      <c r="G32" s="303" t="s">
        <v>147</v>
      </c>
      <c r="H32" s="303"/>
      <c r="I32" s="303" t="s">
        <v>147</v>
      </c>
      <c r="J32" s="303"/>
      <c r="K32" s="303"/>
      <c r="L32" s="303" t="s">
        <v>147</v>
      </c>
      <c r="M32" s="303"/>
      <c r="N32" s="91" t="s">
        <v>147</v>
      </c>
      <c r="O32" s="91" t="s">
        <v>147</v>
      </c>
      <c r="P32" s="91" t="s">
        <v>147</v>
      </c>
      <c r="Q32" s="91" t="s">
        <v>147</v>
      </c>
      <c r="R32" s="91" t="s">
        <v>147</v>
      </c>
      <c r="S32" s="91" t="s">
        <v>147</v>
      </c>
      <c r="T32" s="91" t="s">
        <v>147</v>
      </c>
      <c r="U32" s="91" t="s">
        <v>147</v>
      </c>
      <c r="V32" s="91" t="s">
        <v>147</v>
      </c>
    </row>
    <row r="33" spans="2:22" ht="5.25" customHeight="1" x14ac:dyDescent="0.3">
      <c r="B33" s="87"/>
      <c r="C33" s="91"/>
      <c r="D33" s="91"/>
      <c r="E33" s="92"/>
      <c r="F33" s="92"/>
      <c r="G33" s="92"/>
      <c r="H33" s="92"/>
      <c r="I33" s="92"/>
      <c r="J33" s="92"/>
      <c r="K33" s="92"/>
      <c r="L33" s="92"/>
      <c r="M33" s="92"/>
      <c r="N33" s="91"/>
      <c r="O33" s="93"/>
      <c r="P33" s="93"/>
      <c r="Q33" s="93"/>
      <c r="R33" s="94"/>
      <c r="S33" s="94"/>
    </row>
    <row r="34" spans="2:22" ht="33" x14ac:dyDescent="0.3">
      <c r="B34" s="87" t="s">
        <v>139</v>
      </c>
      <c r="C34" s="303" t="s">
        <v>147</v>
      </c>
      <c r="D34" s="303"/>
      <c r="E34" s="303" t="s">
        <v>147</v>
      </c>
      <c r="F34" s="303"/>
      <c r="G34" s="303" t="s">
        <v>147</v>
      </c>
      <c r="H34" s="303"/>
      <c r="I34" s="303" t="s">
        <v>147</v>
      </c>
      <c r="J34" s="303"/>
      <c r="K34" s="303"/>
      <c r="L34" s="303" t="s">
        <v>147</v>
      </c>
      <c r="M34" s="303"/>
      <c r="N34" s="91" t="s">
        <v>147</v>
      </c>
      <c r="O34" s="91" t="s">
        <v>147</v>
      </c>
      <c r="P34" s="91" t="s">
        <v>147</v>
      </c>
      <c r="Q34" s="91" t="s">
        <v>147</v>
      </c>
      <c r="R34" s="91" t="s">
        <v>147</v>
      </c>
      <c r="S34" s="91" t="s">
        <v>147</v>
      </c>
      <c r="T34" s="91" t="s">
        <v>147</v>
      </c>
      <c r="U34" s="91" t="s">
        <v>147</v>
      </c>
      <c r="V34" s="91" t="s">
        <v>147</v>
      </c>
    </row>
    <row r="35" spans="2:22" x14ac:dyDescent="0.3">
      <c r="C35" s="87"/>
      <c r="D35" s="87"/>
      <c r="E35" s="87"/>
      <c r="F35" s="87"/>
      <c r="G35" s="87"/>
      <c r="H35" s="87"/>
      <c r="I35" s="87"/>
      <c r="J35" s="87"/>
      <c r="K35" s="87"/>
      <c r="L35" s="87"/>
      <c r="M35" s="87"/>
      <c r="N35" s="87"/>
      <c r="O35" s="87"/>
      <c r="P35" s="87"/>
      <c r="Q35" s="87"/>
    </row>
    <row r="36" spans="2:22" x14ac:dyDescent="0.3">
      <c r="B36" s="306" t="s">
        <v>162</v>
      </c>
      <c r="C36" s="306"/>
      <c r="D36" s="306"/>
      <c r="E36" s="306"/>
      <c r="F36" s="306"/>
      <c r="H36" s="304" t="s">
        <v>126</v>
      </c>
      <c r="I36" s="304"/>
      <c r="J36" s="304"/>
      <c r="K36" s="304"/>
      <c r="L36" s="304"/>
      <c r="M36" s="304"/>
      <c r="N36" s="304"/>
      <c r="O36" s="304"/>
      <c r="P36" s="304"/>
    </row>
    <row r="37" spans="2:22" x14ac:dyDescent="0.3">
      <c r="B37" s="303" t="s">
        <v>163</v>
      </c>
      <c r="C37" s="303"/>
      <c r="D37" s="303"/>
      <c r="E37" s="307" t="s">
        <v>164</v>
      </c>
      <c r="F37" s="307"/>
      <c r="H37" s="225" t="s">
        <v>168</v>
      </c>
      <c r="I37" s="225"/>
      <c r="J37" s="225"/>
      <c r="K37" s="225"/>
      <c r="L37" s="225"/>
      <c r="M37" s="225"/>
      <c r="N37" s="225"/>
      <c r="O37" s="225"/>
      <c r="P37" s="225"/>
    </row>
    <row r="38" spans="2:22" ht="16.5" customHeight="1" x14ac:dyDescent="0.3">
      <c r="B38" s="303"/>
      <c r="C38" s="303"/>
      <c r="D38" s="303"/>
      <c r="E38" s="307"/>
      <c r="F38" s="307"/>
      <c r="H38" s="225"/>
      <c r="I38" s="225"/>
      <c r="J38" s="225"/>
      <c r="K38" s="225"/>
      <c r="L38" s="225"/>
      <c r="M38" s="225"/>
      <c r="N38" s="225"/>
      <c r="O38" s="225"/>
      <c r="P38" s="225"/>
    </row>
    <row r="39" spans="2:22" ht="11.25" customHeight="1" x14ac:dyDescent="0.3">
      <c r="B39" s="308" t="s">
        <v>165</v>
      </c>
      <c r="C39" s="308"/>
      <c r="D39" s="308"/>
      <c r="H39" s="225"/>
      <c r="I39" s="225"/>
      <c r="J39" s="225"/>
      <c r="K39" s="225"/>
      <c r="L39" s="225"/>
      <c r="M39" s="225"/>
      <c r="N39" s="225"/>
      <c r="O39" s="225"/>
      <c r="P39" s="225"/>
    </row>
    <row r="40" spans="2:22" x14ac:dyDescent="0.3">
      <c r="B40" s="308"/>
      <c r="C40" s="308"/>
      <c r="D40" s="308"/>
      <c r="E40" s="307" t="s">
        <v>164</v>
      </c>
      <c r="F40" s="307"/>
    </row>
    <row r="41" spans="2:22" ht="36" customHeight="1" x14ac:dyDescent="0.3">
      <c r="B41" s="308"/>
      <c r="C41" s="308"/>
      <c r="D41" s="308"/>
      <c r="E41" s="307"/>
      <c r="F41" s="307"/>
      <c r="H41" s="225" t="s">
        <v>170</v>
      </c>
      <c r="I41" s="225"/>
      <c r="J41" s="225"/>
      <c r="K41" s="225"/>
      <c r="L41" s="225"/>
      <c r="M41" s="225"/>
      <c r="N41" s="225"/>
      <c r="O41" s="225"/>
      <c r="P41" s="225"/>
    </row>
    <row r="42" spans="2:22" ht="11.25" customHeight="1" x14ac:dyDescent="0.3">
      <c r="H42" s="225" t="s">
        <v>169</v>
      </c>
      <c r="I42" s="225"/>
      <c r="J42" s="225"/>
      <c r="K42" s="225"/>
      <c r="L42" s="225"/>
      <c r="M42" s="225"/>
      <c r="N42" s="225"/>
      <c r="O42" s="225"/>
      <c r="P42" s="225"/>
    </row>
    <row r="43" spans="2:22" x14ac:dyDescent="0.3">
      <c r="B43" s="303" t="s">
        <v>166</v>
      </c>
      <c r="C43" s="303"/>
      <c r="D43" s="303"/>
      <c r="E43" s="305" t="s">
        <v>177</v>
      </c>
      <c r="F43" s="305"/>
      <c r="H43" s="225"/>
      <c r="I43" s="225"/>
      <c r="J43" s="225"/>
      <c r="K43" s="225"/>
      <c r="L43" s="225"/>
      <c r="M43" s="225"/>
      <c r="N43" s="225"/>
      <c r="O43" s="225"/>
      <c r="P43" s="225"/>
    </row>
    <row r="44" spans="2:22" ht="40.5" customHeight="1" x14ac:dyDescent="0.3">
      <c r="B44" s="303"/>
      <c r="C44" s="303"/>
      <c r="D44" s="303"/>
      <c r="E44" s="305"/>
      <c r="F44" s="305"/>
      <c r="H44" s="225"/>
      <c r="I44" s="225"/>
      <c r="J44" s="225"/>
      <c r="K44" s="225"/>
      <c r="L44" s="225"/>
      <c r="M44" s="225"/>
      <c r="N44" s="225"/>
      <c r="O44" s="225"/>
      <c r="P44" s="225"/>
    </row>
    <row r="45" spans="2:22" x14ac:dyDescent="0.3">
      <c r="H45" s="225"/>
      <c r="I45" s="225"/>
      <c r="J45" s="225"/>
      <c r="K45" s="225"/>
      <c r="L45" s="225"/>
      <c r="M45" s="225"/>
      <c r="N45" s="225"/>
      <c r="O45" s="225"/>
      <c r="P45" s="225"/>
    </row>
    <row r="46" spans="2:22" ht="16.5" customHeight="1" x14ac:dyDescent="0.3">
      <c r="B46" s="311" t="s">
        <v>167</v>
      </c>
      <c r="C46" s="311"/>
      <c r="D46" s="311"/>
      <c r="E46" s="311"/>
      <c r="F46" s="311"/>
      <c r="H46" s="225" t="s">
        <v>178</v>
      </c>
      <c r="I46" s="225"/>
      <c r="J46" s="225"/>
      <c r="K46" s="225"/>
      <c r="L46" s="225"/>
      <c r="M46" s="225"/>
      <c r="N46" s="225"/>
      <c r="O46" s="225"/>
      <c r="P46" s="225"/>
    </row>
    <row r="47" spans="2:22" x14ac:dyDescent="0.3">
      <c r="B47" s="311"/>
      <c r="C47" s="311"/>
      <c r="D47" s="311"/>
      <c r="E47" s="311"/>
      <c r="F47" s="311"/>
      <c r="H47" s="225"/>
      <c r="I47" s="225"/>
      <c r="J47" s="225"/>
      <c r="K47" s="225"/>
      <c r="L47" s="225"/>
      <c r="M47" s="225"/>
      <c r="N47" s="225"/>
      <c r="O47" s="225"/>
      <c r="P47" s="225"/>
    </row>
    <row r="48" spans="2:22" ht="32.25" customHeight="1" x14ac:dyDescent="0.3">
      <c r="B48" s="311"/>
      <c r="C48" s="311"/>
      <c r="D48" s="311"/>
      <c r="E48" s="311"/>
      <c r="F48" s="311"/>
      <c r="H48" s="225"/>
      <c r="I48" s="225"/>
      <c r="J48" s="225"/>
      <c r="K48" s="225"/>
      <c r="L48" s="225"/>
      <c r="M48" s="225"/>
      <c r="N48" s="225"/>
      <c r="O48" s="225"/>
      <c r="P48" s="225"/>
    </row>
    <row r="49" spans="2:16" ht="16.5" customHeight="1" x14ac:dyDescent="0.3">
      <c r="B49" s="309" t="s">
        <v>171</v>
      </c>
      <c r="C49" s="309"/>
      <c r="D49" s="309"/>
      <c r="E49" s="309"/>
      <c r="F49" s="309"/>
      <c r="H49" s="225" t="s">
        <v>172</v>
      </c>
      <c r="I49" s="225"/>
      <c r="J49" s="225"/>
      <c r="K49" s="225"/>
      <c r="L49" s="225"/>
      <c r="M49" s="225"/>
      <c r="N49" s="225"/>
      <c r="O49" s="225"/>
      <c r="P49" s="225"/>
    </row>
    <row r="50" spans="2:16" x14ac:dyDescent="0.3">
      <c r="B50" s="309"/>
      <c r="C50" s="309"/>
      <c r="D50" s="309"/>
      <c r="E50" s="309"/>
      <c r="F50" s="309"/>
      <c r="H50" s="225"/>
      <c r="I50" s="225"/>
      <c r="J50" s="225"/>
      <c r="K50" s="225"/>
      <c r="L50" s="225"/>
      <c r="M50" s="225"/>
      <c r="N50" s="225"/>
      <c r="O50" s="225"/>
      <c r="P50" s="225"/>
    </row>
    <row r="51" spans="2:16" ht="16.5" customHeight="1" x14ac:dyDescent="0.3">
      <c r="B51" s="309"/>
      <c r="C51" s="309"/>
      <c r="D51" s="309"/>
      <c r="E51" s="309"/>
      <c r="F51" s="309"/>
      <c r="H51" s="225"/>
      <c r="I51" s="225"/>
      <c r="J51" s="225"/>
      <c r="K51" s="225"/>
      <c r="L51" s="225"/>
      <c r="M51" s="225"/>
      <c r="N51" s="225"/>
      <c r="O51" s="225"/>
      <c r="P51" s="225"/>
    </row>
    <row r="52" spans="2:16" x14ac:dyDescent="0.3">
      <c r="B52" s="309"/>
      <c r="C52" s="309"/>
      <c r="D52" s="309"/>
      <c r="E52" s="309"/>
      <c r="F52" s="309"/>
      <c r="H52" s="225"/>
      <c r="I52" s="225"/>
      <c r="J52" s="225"/>
      <c r="K52" s="225"/>
      <c r="L52" s="225"/>
      <c r="M52" s="225"/>
      <c r="N52" s="225"/>
      <c r="O52" s="225"/>
      <c r="P52" s="225"/>
    </row>
    <row r="53" spans="2:16" ht="16.5" customHeight="1" x14ac:dyDescent="0.3">
      <c r="B53" s="309"/>
      <c r="C53" s="309"/>
      <c r="D53" s="309"/>
      <c r="E53" s="309"/>
      <c r="F53" s="309"/>
      <c r="H53" s="310" t="s">
        <v>173</v>
      </c>
      <c r="I53" s="310"/>
      <c r="J53" s="310"/>
      <c r="K53" s="310"/>
      <c r="L53" s="310"/>
      <c r="M53" s="310"/>
      <c r="N53" s="310"/>
      <c r="O53" s="310"/>
      <c r="P53" s="310"/>
    </row>
    <row r="54" spans="2:16" x14ac:dyDescent="0.3">
      <c r="H54" s="310"/>
      <c r="I54" s="310"/>
      <c r="J54" s="310"/>
      <c r="K54" s="310"/>
      <c r="L54" s="310"/>
      <c r="M54" s="310"/>
      <c r="N54" s="310"/>
      <c r="O54" s="310"/>
      <c r="P54" s="310"/>
    </row>
    <row r="55" spans="2:16" x14ac:dyDescent="0.3">
      <c r="H55" s="310"/>
      <c r="I55" s="310"/>
      <c r="J55" s="310"/>
      <c r="K55" s="310"/>
      <c r="L55" s="310"/>
      <c r="M55" s="310"/>
      <c r="N55" s="310"/>
      <c r="O55" s="310"/>
      <c r="P55" s="310"/>
    </row>
    <row r="56" spans="2:16" x14ac:dyDescent="0.3">
      <c r="H56" s="288" t="s">
        <v>174</v>
      </c>
      <c r="I56" s="288"/>
      <c r="J56" s="288"/>
      <c r="K56" s="288"/>
      <c r="L56" s="288"/>
      <c r="M56" s="288"/>
      <c r="N56" s="288"/>
      <c r="O56" s="288"/>
      <c r="P56" s="288"/>
    </row>
    <row r="57" spans="2:16" x14ac:dyDescent="0.3">
      <c r="H57" s="288"/>
      <c r="I57" s="288"/>
      <c r="J57" s="288"/>
      <c r="K57" s="288"/>
      <c r="L57" s="288"/>
      <c r="M57" s="288"/>
      <c r="N57" s="288"/>
      <c r="O57" s="288"/>
      <c r="P57" s="288"/>
    </row>
  </sheetData>
  <sheetProtection algorithmName="SHA-512" hashValue="K+FUC44LwGZ/EQoKgL59neTi5ecmuiXGA0empl9WmkhcA8kUxybh58FJEfzUbGr0cVPBKFf7AtF23LvP9ynUMw==" saltValue="2fqffvg9TPGDDigKUuSaSw==" spinCount="100000" sheet="1" objects="1" scenarios="1"/>
  <mergeCells count="69">
    <mergeCell ref="H56:P57"/>
    <mergeCell ref="B49:F53"/>
    <mergeCell ref="H46:P48"/>
    <mergeCell ref="H49:P52"/>
    <mergeCell ref="H53:P55"/>
    <mergeCell ref="B46:F48"/>
    <mergeCell ref="H36:P36"/>
    <mergeCell ref="H41:P41"/>
    <mergeCell ref="H42:P45"/>
    <mergeCell ref="B43:D44"/>
    <mergeCell ref="E43:F44"/>
    <mergeCell ref="H37:P39"/>
    <mergeCell ref="B36:F36"/>
    <mergeCell ref="B37:D38"/>
    <mergeCell ref="E37:F38"/>
    <mergeCell ref="B39:D41"/>
    <mergeCell ref="E40:F41"/>
    <mergeCell ref="L32:M32"/>
    <mergeCell ref="L34:M34"/>
    <mergeCell ref="N28:N29"/>
    <mergeCell ref="O28:O29"/>
    <mergeCell ref="G32:H32"/>
    <mergeCell ref="G34:H34"/>
    <mergeCell ref="I28:K29"/>
    <mergeCell ref="I30:K30"/>
    <mergeCell ref="I32:K32"/>
    <mergeCell ref="I34:K34"/>
    <mergeCell ref="G28:H29"/>
    <mergeCell ref="G30:H30"/>
    <mergeCell ref="L28:M29"/>
    <mergeCell ref="L30:M30"/>
    <mergeCell ref="C32:D32"/>
    <mergeCell ref="C34:D34"/>
    <mergeCell ref="E28:F29"/>
    <mergeCell ref="E30:F30"/>
    <mergeCell ref="E32:F32"/>
    <mergeCell ref="E34:F34"/>
    <mergeCell ref="C30:D30"/>
    <mergeCell ref="P28:P29"/>
    <mergeCell ref="Q28:Q29"/>
    <mergeCell ref="R28:R29"/>
    <mergeCell ref="S28:S29"/>
    <mergeCell ref="T28:T29"/>
    <mergeCell ref="I23:J23"/>
    <mergeCell ref="C24:N25"/>
    <mergeCell ref="C28:D29"/>
    <mergeCell ref="N19:N20"/>
    <mergeCell ref="G21:H21"/>
    <mergeCell ref="I21:J21"/>
    <mergeCell ref="G22:H22"/>
    <mergeCell ref="I22:J22"/>
    <mergeCell ref="F19:F20"/>
    <mergeCell ref="E19:E20"/>
    <mergeCell ref="U28:U29"/>
    <mergeCell ref="V28:V29"/>
    <mergeCell ref="B27:V27"/>
    <mergeCell ref="B9:N10"/>
    <mergeCell ref="B11:N12"/>
    <mergeCell ref="B13:N14"/>
    <mergeCell ref="B15:N16"/>
    <mergeCell ref="C19:D20"/>
    <mergeCell ref="B18:N18"/>
    <mergeCell ref="G19:H20"/>
    <mergeCell ref="I19:J20"/>
    <mergeCell ref="C21:D21"/>
    <mergeCell ref="C22:D22"/>
    <mergeCell ref="C23:D23"/>
    <mergeCell ref="L19:L20"/>
    <mergeCell ref="G23:H23"/>
  </mergeCells>
  <conditionalFormatting sqref="L21:L23">
    <cfRule type="colorScale" priority="89">
      <colorScale>
        <cfvo type="min"/>
        <cfvo type="percentile" val="50"/>
        <cfvo type="max"/>
        <color rgb="FF00B050"/>
        <color rgb="FFFFEB84"/>
        <color rgb="FFFF0000"/>
      </colorScale>
    </cfRule>
  </conditionalFormatting>
  <conditionalFormatting sqref="N21:N23">
    <cfRule type="colorScale" priority="88">
      <colorScale>
        <cfvo type="min"/>
        <cfvo type="percentile" val="50"/>
        <cfvo type="max"/>
        <color rgb="FF00B050"/>
        <color rgb="FFFFEB84"/>
        <color rgb="FFFF0000"/>
      </colorScale>
    </cfRule>
  </conditionalFormatting>
  <conditionalFormatting sqref="C31:N31 C30:I30 C33:N33 C32:H32 C34:H34 N30 N32 N34">
    <cfRule type="containsText" dxfId="153" priority="86" operator="containsText" text="No">
      <formula>NOT(ISERROR(SEARCH("No",C30)))</formula>
    </cfRule>
    <cfRule type="containsText" dxfId="152" priority="87" operator="containsText" text="Sí">
      <formula>NOT(ISERROR(SEARCH("Sí",C30)))</formula>
    </cfRule>
  </conditionalFormatting>
  <conditionalFormatting sqref="C31:O31 C30:I30 C33:O33 C32:H32 C34:H34 N30:O30 N32:O32 N34:O34">
    <cfRule type="containsText" dxfId="151" priority="85" operator="containsText" text="No aplica / No interesa">
      <formula>NOT(ISERROR(SEARCH("No aplica / No interesa",C30)))</formula>
    </cfRule>
  </conditionalFormatting>
  <conditionalFormatting sqref="I32">
    <cfRule type="containsText" dxfId="150" priority="83" operator="containsText" text="No">
      <formula>NOT(ISERROR(SEARCH("No",I32)))</formula>
    </cfRule>
    <cfRule type="containsText" dxfId="149" priority="84" operator="containsText" text="Sí">
      <formula>NOT(ISERROR(SEARCH("Sí",I32)))</formula>
    </cfRule>
  </conditionalFormatting>
  <conditionalFormatting sqref="I32">
    <cfRule type="containsText" dxfId="148" priority="82" operator="containsText" text="No aplica / No interesa">
      <formula>NOT(ISERROR(SEARCH("No aplica / No interesa",I32)))</formula>
    </cfRule>
  </conditionalFormatting>
  <conditionalFormatting sqref="I34">
    <cfRule type="containsText" dxfId="147" priority="80" operator="containsText" text="No">
      <formula>NOT(ISERROR(SEARCH("No",I34)))</formula>
    </cfRule>
    <cfRule type="containsText" dxfId="146" priority="81" operator="containsText" text="Sí">
      <formula>NOT(ISERROR(SEARCH("Sí",I34)))</formula>
    </cfRule>
  </conditionalFormatting>
  <conditionalFormatting sqref="I34">
    <cfRule type="containsText" dxfId="145" priority="79" operator="containsText" text="No aplica / No interesa">
      <formula>NOT(ISERROR(SEARCH("No aplica / No interesa",I34)))</formula>
    </cfRule>
  </conditionalFormatting>
  <conditionalFormatting sqref="L30:M30">
    <cfRule type="containsText" dxfId="144" priority="77" operator="containsText" text="No">
      <formula>NOT(ISERROR(SEARCH("No",L30)))</formula>
    </cfRule>
    <cfRule type="containsText" dxfId="143" priority="78" operator="containsText" text="Sí">
      <formula>NOT(ISERROR(SEARCH("Sí",L30)))</formula>
    </cfRule>
  </conditionalFormatting>
  <conditionalFormatting sqref="L30:M30">
    <cfRule type="containsText" dxfId="142" priority="76" operator="containsText" text="No aplica / No interesa">
      <formula>NOT(ISERROR(SEARCH("No aplica / No interesa",L30)))</formula>
    </cfRule>
  </conditionalFormatting>
  <conditionalFormatting sqref="L32:M32">
    <cfRule type="containsText" dxfId="141" priority="74" operator="containsText" text="No">
      <formula>NOT(ISERROR(SEARCH("No",L32)))</formula>
    </cfRule>
    <cfRule type="containsText" dxfId="140" priority="75" operator="containsText" text="Sí">
      <formula>NOT(ISERROR(SEARCH("Sí",L32)))</formula>
    </cfRule>
  </conditionalFormatting>
  <conditionalFormatting sqref="L32:M32">
    <cfRule type="containsText" dxfId="139" priority="73" operator="containsText" text="No aplica / No interesa">
      <formula>NOT(ISERROR(SEARCH("No aplica / No interesa",L32)))</formula>
    </cfRule>
  </conditionalFormatting>
  <conditionalFormatting sqref="L34:M34">
    <cfRule type="containsText" dxfId="138" priority="71" operator="containsText" text="No">
      <formula>NOT(ISERROR(SEARCH("No",L34)))</formula>
    </cfRule>
    <cfRule type="containsText" dxfId="137" priority="72" operator="containsText" text="Sí">
      <formula>NOT(ISERROR(SEARCH("Sí",L34)))</formula>
    </cfRule>
  </conditionalFormatting>
  <conditionalFormatting sqref="L34:M34">
    <cfRule type="containsText" dxfId="136" priority="70" operator="containsText" text="No aplica / No interesa">
      <formula>NOT(ISERROR(SEARCH("No aplica / No interesa",L34)))</formula>
    </cfRule>
  </conditionalFormatting>
  <conditionalFormatting sqref="O30">
    <cfRule type="containsText" dxfId="135" priority="68" operator="containsText" text="No">
      <formula>NOT(ISERROR(SEARCH("No",O30)))</formula>
    </cfRule>
    <cfRule type="containsText" dxfId="134" priority="69" operator="containsText" text="Sí">
      <formula>NOT(ISERROR(SEARCH("Sí",O30)))</formula>
    </cfRule>
  </conditionalFormatting>
  <conditionalFormatting sqref="O32">
    <cfRule type="containsText" dxfId="133" priority="66" operator="containsText" text="No">
      <formula>NOT(ISERROR(SEARCH("No",O32)))</formula>
    </cfRule>
    <cfRule type="containsText" dxfId="132" priority="67" operator="containsText" text="Sí">
      <formula>NOT(ISERROR(SEARCH("Sí",O32)))</formula>
    </cfRule>
  </conditionalFormatting>
  <conditionalFormatting sqref="O34">
    <cfRule type="containsText" dxfId="131" priority="64" operator="containsText" text="No">
      <formula>NOT(ISERROR(SEARCH("No",O34)))</formula>
    </cfRule>
    <cfRule type="containsText" dxfId="130" priority="65" operator="containsText" text="Sí">
      <formula>NOT(ISERROR(SEARCH("Sí",O34)))</formula>
    </cfRule>
  </conditionalFormatting>
  <conditionalFormatting sqref="P30">
    <cfRule type="containsText" dxfId="129" priority="63" operator="containsText" text="No aplica / No interesa">
      <formula>NOT(ISERROR(SEARCH("No aplica / No interesa",P30)))</formula>
    </cfRule>
  </conditionalFormatting>
  <conditionalFormatting sqref="P30">
    <cfRule type="containsText" dxfId="128" priority="61" operator="containsText" text="No">
      <formula>NOT(ISERROR(SEARCH("No",P30)))</formula>
    </cfRule>
    <cfRule type="containsText" dxfId="127" priority="62" operator="containsText" text="Sí">
      <formula>NOT(ISERROR(SEARCH("Sí",P30)))</formula>
    </cfRule>
  </conditionalFormatting>
  <conditionalFormatting sqref="P32">
    <cfRule type="containsText" dxfId="126" priority="60" operator="containsText" text="No aplica / No interesa">
      <formula>NOT(ISERROR(SEARCH("No aplica / No interesa",P32)))</formula>
    </cfRule>
  </conditionalFormatting>
  <conditionalFormatting sqref="P32">
    <cfRule type="containsText" dxfId="125" priority="58" operator="containsText" text="No">
      <formula>NOT(ISERROR(SEARCH("No",P32)))</formula>
    </cfRule>
    <cfRule type="containsText" dxfId="124" priority="59" operator="containsText" text="Sí">
      <formula>NOT(ISERROR(SEARCH("Sí",P32)))</formula>
    </cfRule>
  </conditionalFormatting>
  <conditionalFormatting sqref="P34">
    <cfRule type="containsText" dxfId="123" priority="57" operator="containsText" text="No aplica / No interesa">
      <formula>NOT(ISERROR(SEARCH("No aplica / No interesa",P34)))</formula>
    </cfRule>
  </conditionalFormatting>
  <conditionalFormatting sqref="P34">
    <cfRule type="containsText" dxfId="122" priority="55" operator="containsText" text="No">
      <formula>NOT(ISERROR(SEARCH("No",P34)))</formula>
    </cfRule>
    <cfRule type="containsText" dxfId="121" priority="56" operator="containsText" text="Sí">
      <formula>NOT(ISERROR(SEARCH("Sí",P34)))</formula>
    </cfRule>
  </conditionalFormatting>
  <conditionalFormatting sqref="Q30">
    <cfRule type="containsText" dxfId="120" priority="54" operator="containsText" text="No aplica / No interesa">
      <formula>NOT(ISERROR(SEARCH("No aplica / No interesa",Q30)))</formula>
    </cfRule>
  </conditionalFormatting>
  <conditionalFormatting sqref="Q30">
    <cfRule type="containsText" dxfId="119" priority="52" operator="containsText" text="No">
      <formula>NOT(ISERROR(SEARCH("No",Q30)))</formula>
    </cfRule>
    <cfRule type="containsText" dxfId="118" priority="53" operator="containsText" text="Sí">
      <formula>NOT(ISERROR(SEARCH("Sí",Q30)))</formula>
    </cfRule>
  </conditionalFormatting>
  <conditionalFormatting sqref="Q32">
    <cfRule type="containsText" dxfId="117" priority="51" operator="containsText" text="No aplica / No interesa">
      <formula>NOT(ISERROR(SEARCH("No aplica / No interesa",Q32)))</formula>
    </cfRule>
  </conditionalFormatting>
  <conditionalFormatting sqref="Q32">
    <cfRule type="containsText" dxfId="116" priority="49" operator="containsText" text="No">
      <formula>NOT(ISERROR(SEARCH("No",Q32)))</formula>
    </cfRule>
    <cfRule type="containsText" dxfId="115" priority="50" operator="containsText" text="Sí">
      <formula>NOT(ISERROR(SEARCH("Sí",Q32)))</formula>
    </cfRule>
  </conditionalFormatting>
  <conditionalFormatting sqref="Q34">
    <cfRule type="containsText" dxfId="114" priority="48" operator="containsText" text="No aplica / No interesa">
      <formula>NOT(ISERROR(SEARCH("No aplica / No interesa",Q34)))</formula>
    </cfRule>
  </conditionalFormatting>
  <conditionalFormatting sqref="Q34">
    <cfRule type="containsText" dxfId="113" priority="46" operator="containsText" text="No">
      <formula>NOT(ISERROR(SEARCH("No",Q34)))</formula>
    </cfRule>
    <cfRule type="containsText" dxfId="112" priority="47" operator="containsText" text="Sí">
      <formula>NOT(ISERROR(SEARCH("Sí",Q34)))</formula>
    </cfRule>
  </conditionalFormatting>
  <conditionalFormatting sqref="R30">
    <cfRule type="containsText" dxfId="111" priority="45" operator="containsText" text="No aplica / No interesa">
      <formula>NOT(ISERROR(SEARCH("No aplica / No interesa",R30)))</formula>
    </cfRule>
  </conditionalFormatting>
  <conditionalFormatting sqref="R30">
    <cfRule type="containsText" dxfId="110" priority="43" operator="containsText" text="No">
      <formula>NOT(ISERROR(SEARCH("No",R30)))</formula>
    </cfRule>
    <cfRule type="containsText" dxfId="109" priority="44" operator="containsText" text="Sí">
      <formula>NOT(ISERROR(SEARCH("Sí",R30)))</formula>
    </cfRule>
  </conditionalFormatting>
  <conditionalFormatting sqref="R32">
    <cfRule type="containsText" dxfId="108" priority="42" operator="containsText" text="No aplica / No interesa">
      <formula>NOT(ISERROR(SEARCH("No aplica / No interesa",R32)))</formula>
    </cfRule>
  </conditionalFormatting>
  <conditionalFormatting sqref="R32">
    <cfRule type="containsText" dxfId="107" priority="40" operator="containsText" text="No">
      <formula>NOT(ISERROR(SEARCH("No",R32)))</formula>
    </cfRule>
    <cfRule type="containsText" dxfId="106" priority="41" operator="containsText" text="Sí">
      <formula>NOT(ISERROR(SEARCH("Sí",R32)))</formula>
    </cfRule>
  </conditionalFormatting>
  <conditionalFormatting sqref="R34">
    <cfRule type="containsText" dxfId="105" priority="39" operator="containsText" text="No aplica / No interesa">
      <formula>NOT(ISERROR(SEARCH("No aplica / No interesa",R34)))</formula>
    </cfRule>
  </conditionalFormatting>
  <conditionalFormatting sqref="R34">
    <cfRule type="containsText" dxfId="104" priority="37" operator="containsText" text="No">
      <formula>NOT(ISERROR(SEARCH("No",R34)))</formula>
    </cfRule>
    <cfRule type="containsText" dxfId="103" priority="38" operator="containsText" text="Sí">
      <formula>NOT(ISERROR(SEARCH("Sí",R34)))</formula>
    </cfRule>
  </conditionalFormatting>
  <conditionalFormatting sqref="S30">
    <cfRule type="containsText" dxfId="102" priority="36" operator="containsText" text="No aplica / No interesa">
      <formula>NOT(ISERROR(SEARCH("No aplica / No interesa",S30)))</formula>
    </cfRule>
  </conditionalFormatting>
  <conditionalFormatting sqref="S30">
    <cfRule type="containsText" dxfId="101" priority="34" operator="containsText" text="No">
      <formula>NOT(ISERROR(SEARCH("No",S30)))</formula>
    </cfRule>
    <cfRule type="containsText" dxfId="100" priority="35" operator="containsText" text="Sí">
      <formula>NOT(ISERROR(SEARCH("Sí",S30)))</formula>
    </cfRule>
  </conditionalFormatting>
  <conditionalFormatting sqref="S32">
    <cfRule type="containsText" dxfId="99" priority="33" operator="containsText" text="No aplica / No interesa">
      <formula>NOT(ISERROR(SEARCH("No aplica / No interesa",S32)))</formula>
    </cfRule>
  </conditionalFormatting>
  <conditionalFormatting sqref="S32">
    <cfRule type="containsText" dxfId="98" priority="31" operator="containsText" text="No">
      <formula>NOT(ISERROR(SEARCH("No",S32)))</formula>
    </cfRule>
    <cfRule type="containsText" dxfId="97" priority="32" operator="containsText" text="Sí">
      <formula>NOT(ISERROR(SEARCH("Sí",S32)))</formula>
    </cfRule>
  </conditionalFormatting>
  <conditionalFormatting sqref="S34">
    <cfRule type="containsText" dxfId="96" priority="30" operator="containsText" text="No aplica / No interesa">
      <formula>NOT(ISERROR(SEARCH("No aplica / No interesa",S34)))</formula>
    </cfRule>
  </conditionalFormatting>
  <conditionalFormatting sqref="S34">
    <cfRule type="containsText" dxfId="95" priority="28" operator="containsText" text="No">
      <formula>NOT(ISERROR(SEARCH("No",S34)))</formula>
    </cfRule>
    <cfRule type="containsText" dxfId="94" priority="29" operator="containsText" text="Sí">
      <formula>NOT(ISERROR(SEARCH("Sí",S34)))</formula>
    </cfRule>
  </conditionalFormatting>
  <conditionalFormatting sqref="T30">
    <cfRule type="containsText" dxfId="93" priority="27" operator="containsText" text="No aplica / No interesa">
      <formula>NOT(ISERROR(SEARCH("No aplica / No interesa",T30)))</formula>
    </cfRule>
  </conditionalFormatting>
  <conditionalFormatting sqref="T30">
    <cfRule type="containsText" dxfId="92" priority="25" operator="containsText" text="No">
      <formula>NOT(ISERROR(SEARCH("No",T30)))</formula>
    </cfRule>
    <cfRule type="containsText" dxfId="91" priority="26" operator="containsText" text="Sí">
      <formula>NOT(ISERROR(SEARCH("Sí",T30)))</formula>
    </cfRule>
  </conditionalFormatting>
  <conditionalFormatting sqref="T32">
    <cfRule type="containsText" dxfId="90" priority="24" operator="containsText" text="No aplica / No interesa">
      <formula>NOT(ISERROR(SEARCH("No aplica / No interesa",T32)))</formula>
    </cfRule>
  </conditionalFormatting>
  <conditionalFormatting sqref="T32">
    <cfRule type="containsText" dxfId="89" priority="22" operator="containsText" text="No">
      <formula>NOT(ISERROR(SEARCH("No",T32)))</formula>
    </cfRule>
    <cfRule type="containsText" dxfId="88" priority="23" operator="containsText" text="Sí">
      <formula>NOT(ISERROR(SEARCH("Sí",T32)))</formula>
    </cfRule>
  </conditionalFormatting>
  <conditionalFormatting sqref="T34">
    <cfRule type="containsText" dxfId="87" priority="21" operator="containsText" text="No aplica / No interesa">
      <formula>NOT(ISERROR(SEARCH("No aplica / No interesa",T34)))</formula>
    </cfRule>
  </conditionalFormatting>
  <conditionalFormatting sqref="T34">
    <cfRule type="containsText" dxfId="86" priority="19" operator="containsText" text="No">
      <formula>NOT(ISERROR(SEARCH("No",T34)))</formula>
    </cfRule>
    <cfRule type="containsText" dxfId="85" priority="20" operator="containsText" text="Sí">
      <formula>NOT(ISERROR(SEARCH("Sí",T34)))</formula>
    </cfRule>
  </conditionalFormatting>
  <conditionalFormatting sqref="V34">
    <cfRule type="containsText" dxfId="84" priority="1" operator="containsText" text="No">
      <formula>NOT(ISERROR(SEARCH("No",V34)))</formula>
    </cfRule>
    <cfRule type="containsText" dxfId="83" priority="2" operator="containsText" text="Sí">
      <formula>NOT(ISERROR(SEARCH("Sí",V34)))</formula>
    </cfRule>
  </conditionalFormatting>
  <conditionalFormatting sqref="U30">
    <cfRule type="containsText" dxfId="82" priority="18" operator="containsText" text="No aplica / No interesa">
      <formula>NOT(ISERROR(SEARCH("No aplica / No interesa",U30)))</formula>
    </cfRule>
  </conditionalFormatting>
  <conditionalFormatting sqref="U30">
    <cfRule type="containsText" dxfId="81" priority="16" operator="containsText" text="No">
      <formula>NOT(ISERROR(SEARCH("No",U30)))</formula>
    </cfRule>
    <cfRule type="containsText" dxfId="80" priority="17" operator="containsText" text="Sí">
      <formula>NOT(ISERROR(SEARCH("Sí",U30)))</formula>
    </cfRule>
  </conditionalFormatting>
  <conditionalFormatting sqref="U32">
    <cfRule type="containsText" dxfId="79" priority="15" operator="containsText" text="No aplica / No interesa">
      <formula>NOT(ISERROR(SEARCH("No aplica / No interesa",U32)))</formula>
    </cfRule>
  </conditionalFormatting>
  <conditionalFormatting sqref="U32">
    <cfRule type="containsText" dxfId="78" priority="13" operator="containsText" text="No">
      <formula>NOT(ISERROR(SEARCH("No",U32)))</formula>
    </cfRule>
    <cfRule type="containsText" dxfId="77" priority="14" operator="containsText" text="Sí">
      <formula>NOT(ISERROR(SEARCH("Sí",U32)))</formula>
    </cfRule>
  </conditionalFormatting>
  <conditionalFormatting sqref="U34">
    <cfRule type="containsText" dxfId="76" priority="12" operator="containsText" text="No aplica / No interesa">
      <formula>NOT(ISERROR(SEARCH("No aplica / No interesa",U34)))</formula>
    </cfRule>
  </conditionalFormatting>
  <conditionalFormatting sqref="U34">
    <cfRule type="containsText" dxfId="75" priority="10" operator="containsText" text="No">
      <formula>NOT(ISERROR(SEARCH("No",U34)))</formula>
    </cfRule>
    <cfRule type="containsText" dxfId="74" priority="11" operator="containsText" text="Sí">
      <formula>NOT(ISERROR(SEARCH("Sí",U34)))</formula>
    </cfRule>
  </conditionalFormatting>
  <conditionalFormatting sqref="V30">
    <cfRule type="containsText" dxfId="73" priority="9" operator="containsText" text="No aplica / No interesa">
      <formula>NOT(ISERROR(SEARCH("No aplica / No interesa",V30)))</formula>
    </cfRule>
  </conditionalFormatting>
  <conditionalFormatting sqref="V30">
    <cfRule type="containsText" dxfId="72" priority="7" operator="containsText" text="No">
      <formula>NOT(ISERROR(SEARCH("No",V30)))</formula>
    </cfRule>
    <cfRule type="containsText" dxfId="71" priority="8" operator="containsText" text="Sí">
      <formula>NOT(ISERROR(SEARCH("Sí",V30)))</formula>
    </cfRule>
  </conditionalFormatting>
  <conditionalFormatting sqref="V32">
    <cfRule type="containsText" dxfId="70" priority="6" operator="containsText" text="No aplica / No interesa">
      <formula>NOT(ISERROR(SEARCH("No aplica / No interesa",V32)))</formula>
    </cfRule>
  </conditionalFormatting>
  <conditionalFormatting sqref="V32">
    <cfRule type="containsText" dxfId="69" priority="4" operator="containsText" text="No">
      <formula>NOT(ISERROR(SEARCH("No",V32)))</formula>
    </cfRule>
    <cfRule type="containsText" dxfId="68" priority="5" operator="containsText" text="Sí">
      <formula>NOT(ISERROR(SEARCH("Sí",V32)))</formula>
    </cfRule>
  </conditionalFormatting>
  <conditionalFormatting sqref="V34">
    <cfRule type="containsText" dxfId="67" priority="3" operator="containsText" text="No aplica / No interesa">
      <formula>NOT(ISERROR(SEARCH("No aplica / No interesa",V34)))</formula>
    </cfRule>
  </conditionalFormatting>
  <dataValidations count="1">
    <dataValidation type="list" allowBlank="1" showInputMessage="1" showErrorMessage="1" sqref="C30:D34 E32:V32 E34:V34 E30:V30">
      <formula1>beneficio</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04199"/>
  </sheetPr>
  <dimension ref="A9:V456"/>
  <sheetViews>
    <sheetView showGridLines="0" showRowColHeaders="0" topLeftCell="A287" workbookViewId="0">
      <selection activeCell="H361" sqref="H361"/>
    </sheetView>
  </sheetViews>
  <sheetFormatPr baseColWidth="10" defaultColWidth="9.140625" defaultRowHeight="16.5" x14ac:dyDescent="0.3"/>
  <cols>
    <col min="1" max="1" width="8" style="24" customWidth="1"/>
    <col min="2" max="2" width="14.42578125" style="24" customWidth="1"/>
    <col min="3" max="3" width="12.85546875" style="24" customWidth="1"/>
    <col min="4" max="4" width="16" style="24" customWidth="1"/>
    <col min="5" max="5" width="13" style="24" customWidth="1"/>
    <col min="6" max="6" width="13.85546875" style="24" customWidth="1"/>
    <col min="7" max="7" width="13.42578125" style="24" customWidth="1"/>
    <col min="8" max="8" width="14.140625" style="24" customWidth="1"/>
    <col min="9" max="9" width="17.7109375" style="24" customWidth="1"/>
    <col min="10" max="10" width="18.140625" style="24" customWidth="1"/>
    <col min="11" max="11" width="25.5703125" style="24" customWidth="1"/>
    <col min="12" max="12" width="14.7109375" style="24" customWidth="1"/>
    <col min="13" max="13" width="0.7109375" style="24" customWidth="1"/>
    <col min="14" max="14" width="15.28515625" style="24" customWidth="1"/>
    <col min="15" max="15" width="0.7109375" style="24" customWidth="1"/>
    <col min="16" max="16" width="17.7109375" style="24" customWidth="1"/>
    <col min="17" max="17" width="0.7109375" style="24" customWidth="1"/>
    <col min="18" max="18" width="17.28515625" style="24" customWidth="1"/>
    <col min="19" max="22" width="9.140625" style="24"/>
    <col min="23" max="16384" width="9.140625" style="25"/>
  </cols>
  <sheetData>
    <row r="9" spans="2:18" ht="16.5" customHeight="1" x14ac:dyDescent="0.3">
      <c r="B9" s="310" t="s">
        <v>179</v>
      </c>
      <c r="C9" s="310"/>
      <c r="D9" s="310"/>
      <c r="E9" s="310"/>
      <c r="F9" s="310"/>
      <c r="G9" s="310"/>
      <c r="H9" s="310"/>
      <c r="I9" s="310"/>
      <c r="J9" s="310"/>
      <c r="K9" s="310"/>
      <c r="L9" s="87"/>
      <c r="M9" s="87"/>
      <c r="N9" s="87"/>
      <c r="O9" s="87"/>
      <c r="P9" s="87"/>
      <c r="Q9" s="87"/>
      <c r="R9" s="87"/>
    </row>
    <row r="10" spans="2:18" x14ac:dyDescent="0.3">
      <c r="B10" s="310"/>
      <c r="C10" s="310"/>
      <c r="D10" s="310"/>
      <c r="E10" s="310"/>
      <c r="F10" s="310"/>
      <c r="G10" s="310"/>
      <c r="H10" s="310"/>
      <c r="I10" s="310"/>
      <c r="J10" s="310"/>
      <c r="K10" s="310"/>
      <c r="L10" s="87"/>
      <c r="M10" s="87"/>
      <c r="N10" s="87"/>
      <c r="O10" s="87"/>
      <c r="P10" s="87"/>
      <c r="Q10" s="87"/>
      <c r="R10" s="87"/>
    </row>
    <row r="11" spans="2:18" x14ac:dyDescent="0.3">
      <c r="B11" s="310"/>
      <c r="C11" s="310"/>
      <c r="D11" s="310"/>
      <c r="E11" s="310"/>
      <c r="F11" s="310"/>
      <c r="G11" s="310"/>
      <c r="H11" s="310"/>
      <c r="I11" s="310"/>
      <c r="J11" s="310"/>
      <c r="K11" s="310"/>
      <c r="L11" s="87"/>
      <c r="M11" s="87"/>
      <c r="N11" s="87"/>
      <c r="O11" s="87"/>
      <c r="P11" s="87"/>
      <c r="Q11" s="87"/>
      <c r="R11" s="87"/>
    </row>
    <row r="12" spans="2:18" ht="16.5" customHeight="1" x14ac:dyDescent="0.3">
      <c r="B12" s="225" t="s">
        <v>213</v>
      </c>
      <c r="C12" s="225"/>
      <c r="D12" s="225"/>
      <c r="E12" s="225"/>
      <c r="F12" s="225"/>
      <c r="G12" s="225"/>
      <c r="H12" s="225"/>
      <c r="I12" s="225"/>
      <c r="J12" s="225"/>
      <c r="K12" s="225"/>
      <c r="L12" s="87"/>
      <c r="M12" s="87"/>
      <c r="N12" s="87"/>
      <c r="O12" s="87"/>
      <c r="P12" s="87"/>
      <c r="Q12" s="87"/>
      <c r="R12" s="87"/>
    </row>
    <row r="13" spans="2:18" ht="42.75" customHeight="1" x14ac:dyDescent="0.3">
      <c r="B13" s="225"/>
      <c r="C13" s="225"/>
      <c r="D13" s="225"/>
      <c r="E13" s="225"/>
      <c r="F13" s="225"/>
      <c r="G13" s="225"/>
      <c r="H13" s="225"/>
      <c r="I13" s="225"/>
      <c r="J13" s="225"/>
      <c r="K13" s="225"/>
      <c r="L13" s="87"/>
      <c r="M13" s="87"/>
      <c r="N13" s="87"/>
      <c r="O13" s="87"/>
      <c r="P13" s="87"/>
      <c r="Q13" s="87"/>
      <c r="R13" s="87"/>
    </row>
    <row r="14" spans="2:18" x14ac:dyDescent="0.3">
      <c r="L14" s="96"/>
      <c r="M14" s="96"/>
      <c r="N14" s="96"/>
      <c r="O14" s="96"/>
      <c r="P14" s="96"/>
      <c r="Q14" s="96"/>
      <c r="R14" s="96"/>
    </row>
    <row r="15" spans="2:18" ht="17.25" thickBot="1" x14ac:dyDescent="0.35">
      <c r="C15" s="325" t="s">
        <v>188</v>
      </c>
      <c r="D15" s="325"/>
      <c r="E15" s="325"/>
      <c r="F15" s="325"/>
      <c r="G15" s="325"/>
      <c r="H15" s="325"/>
      <c r="I15" s="325"/>
      <c r="J15" s="325"/>
      <c r="K15" s="325"/>
      <c r="L15" s="87"/>
      <c r="M15" s="87"/>
      <c r="N15" s="87"/>
      <c r="O15" s="87"/>
      <c r="P15" s="87"/>
      <c r="Q15" s="87"/>
      <c r="R15" s="87"/>
    </row>
    <row r="16" spans="2:18" ht="63.75" customHeight="1" thickBot="1" x14ac:dyDescent="0.35">
      <c r="C16" s="97" t="s">
        <v>184</v>
      </c>
      <c r="D16" s="98" t="s">
        <v>193</v>
      </c>
      <c r="E16" s="98" t="s">
        <v>199</v>
      </c>
      <c r="F16" s="98" t="s">
        <v>539</v>
      </c>
      <c r="G16" s="314" t="s">
        <v>214</v>
      </c>
      <c r="H16" s="314"/>
      <c r="I16" s="98" t="s">
        <v>185</v>
      </c>
      <c r="J16" s="98" t="s">
        <v>186</v>
      </c>
      <c r="K16" s="99" t="s">
        <v>187</v>
      </c>
      <c r="L16" s="96"/>
      <c r="M16" s="96"/>
      <c r="N16" s="96"/>
      <c r="O16" s="96"/>
      <c r="P16" s="96"/>
      <c r="Q16" s="96"/>
      <c r="R16" s="96"/>
    </row>
    <row r="17" spans="1:22" ht="40.5" customHeight="1" x14ac:dyDescent="0.3">
      <c r="B17" s="91" t="s">
        <v>181</v>
      </c>
      <c r="C17" s="100"/>
      <c r="D17" s="101"/>
      <c r="E17" s="100"/>
      <c r="F17" s="102"/>
      <c r="G17" s="315"/>
      <c r="H17" s="316"/>
      <c r="I17" s="101"/>
      <c r="J17" s="101"/>
      <c r="K17" s="100"/>
      <c r="L17" s="87"/>
      <c r="M17" s="87"/>
      <c r="N17" s="87"/>
      <c r="O17" s="87"/>
      <c r="P17" s="87"/>
      <c r="Q17" s="87"/>
      <c r="R17" s="87"/>
    </row>
    <row r="18" spans="1:22" ht="33" x14ac:dyDescent="0.3">
      <c r="B18" s="91" t="s">
        <v>182</v>
      </c>
      <c r="C18" s="103"/>
      <c r="D18" s="104"/>
      <c r="E18" s="103"/>
      <c r="F18" s="105"/>
      <c r="G18" s="317"/>
      <c r="H18" s="318"/>
      <c r="I18" s="104"/>
      <c r="J18" s="104"/>
      <c r="K18" s="103"/>
    </row>
    <row r="19" spans="1:22" ht="33" x14ac:dyDescent="0.3">
      <c r="B19" s="91" t="s">
        <v>183</v>
      </c>
      <c r="C19" s="103"/>
      <c r="D19" s="104"/>
      <c r="E19" s="103"/>
      <c r="F19" s="105"/>
      <c r="G19" s="317"/>
      <c r="H19" s="318"/>
      <c r="I19" s="104"/>
      <c r="J19" s="104"/>
      <c r="K19" s="103"/>
    </row>
    <row r="21" spans="1:22" ht="16.5" customHeight="1" x14ac:dyDescent="0.3">
      <c r="C21" s="326" t="s">
        <v>215</v>
      </c>
      <c r="D21" s="326"/>
      <c r="E21" s="326"/>
      <c r="F21" s="326"/>
      <c r="G21" s="326"/>
      <c r="H21" s="326"/>
      <c r="I21" s="326"/>
      <c r="J21" s="326"/>
      <c r="K21" s="326"/>
    </row>
    <row r="22" spans="1:22" x14ac:dyDescent="0.3">
      <c r="C22" s="326"/>
      <c r="D22" s="326"/>
      <c r="E22" s="326"/>
      <c r="F22" s="326"/>
      <c r="G22" s="326"/>
      <c r="H22" s="326"/>
      <c r="I22" s="326"/>
      <c r="J22" s="326"/>
      <c r="K22" s="326"/>
    </row>
    <row r="23" spans="1:22" ht="39" customHeight="1" x14ac:dyDescent="0.3">
      <c r="C23" s="326"/>
      <c r="D23" s="326"/>
      <c r="E23" s="326"/>
      <c r="F23" s="326"/>
      <c r="G23" s="326"/>
      <c r="H23" s="326"/>
      <c r="I23" s="326"/>
      <c r="J23" s="326"/>
      <c r="K23" s="326"/>
    </row>
    <row r="24" spans="1:22" ht="16.5" customHeight="1" x14ac:dyDescent="0.3">
      <c r="C24" s="326" t="s">
        <v>540</v>
      </c>
      <c r="D24" s="326"/>
      <c r="E24" s="326"/>
      <c r="F24" s="326"/>
      <c r="G24" s="326"/>
      <c r="H24" s="326"/>
      <c r="I24" s="326"/>
      <c r="J24" s="326"/>
      <c r="K24" s="326"/>
    </row>
    <row r="25" spans="1:22" ht="35.25" customHeight="1" x14ac:dyDescent="0.3">
      <c r="C25" s="326"/>
      <c r="D25" s="326"/>
      <c r="E25" s="326"/>
      <c r="F25" s="326"/>
      <c r="G25" s="326"/>
      <c r="H25" s="326"/>
      <c r="I25" s="326"/>
      <c r="J25" s="326"/>
      <c r="K25" s="326"/>
    </row>
    <row r="26" spans="1:22" s="107" customFormat="1" x14ac:dyDescent="0.3">
      <c r="A26" s="96"/>
      <c r="B26" s="96"/>
      <c r="C26" s="106"/>
      <c r="D26" s="106"/>
      <c r="E26" s="106"/>
      <c r="F26" s="106"/>
      <c r="G26" s="106"/>
      <c r="H26" s="106"/>
      <c r="I26" s="106"/>
      <c r="J26" s="106"/>
      <c r="K26" s="106"/>
      <c r="L26" s="96"/>
      <c r="M26" s="96"/>
      <c r="N26" s="96"/>
      <c r="O26" s="96"/>
      <c r="P26" s="96"/>
      <c r="Q26" s="96"/>
      <c r="R26" s="96"/>
      <c r="S26" s="96"/>
      <c r="T26" s="96"/>
      <c r="U26" s="96"/>
      <c r="V26" s="96"/>
    </row>
    <row r="27" spans="1:22" ht="17.25" thickBot="1" x14ac:dyDescent="0.35"/>
    <row r="28" spans="1:22" x14ac:dyDescent="0.3">
      <c r="B28" s="327" t="s">
        <v>202</v>
      </c>
      <c r="C28" s="328"/>
      <c r="D28" s="328"/>
      <c r="E28" s="328"/>
      <c r="F28" s="328"/>
      <c r="G28" s="329"/>
      <c r="H28" s="108"/>
      <c r="I28" s="319" t="s">
        <v>205</v>
      </c>
      <c r="J28" s="320"/>
      <c r="K28" s="320"/>
    </row>
    <row r="29" spans="1:22" ht="85.5" customHeight="1" x14ac:dyDescent="0.3">
      <c r="B29" s="330" t="s">
        <v>200</v>
      </c>
      <c r="C29" s="238"/>
      <c r="D29" s="238"/>
      <c r="E29" s="238"/>
      <c r="F29" s="238"/>
      <c r="G29" s="331"/>
      <c r="H29" s="108"/>
      <c r="I29" s="321" t="s">
        <v>206</v>
      </c>
      <c r="J29" s="321"/>
      <c r="K29" s="321"/>
    </row>
    <row r="30" spans="1:22" ht="29.25" customHeight="1" x14ac:dyDescent="0.3">
      <c r="B30" s="109"/>
      <c r="C30" s="332" t="s">
        <v>203</v>
      </c>
      <c r="D30" s="332"/>
      <c r="E30" s="110"/>
      <c r="F30" s="90"/>
      <c r="G30" s="111"/>
      <c r="H30" s="90"/>
      <c r="I30" s="321" t="s">
        <v>207</v>
      </c>
      <c r="J30" s="321"/>
      <c r="K30" s="321"/>
    </row>
    <row r="31" spans="1:22" ht="27.75" customHeight="1" x14ac:dyDescent="0.3">
      <c r="B31" s="109"/>
      <c r="C31" s="332" t="s">
        <v>189</v>
      </c>
      <c r="D31" s="332"/>
      <c r="E31" s="112"/>
      <c r="F31" s="90"/>
      <c r="G31" s="111"/>
      <c r="H31" s="90"/>
      <c r="I31" s="321"/>
      <c r="J31" s="321"/>
      <c r="K31" s="321"/>
    </row>
    <row r="32" spans="1:22" ht="33.75" customHeight="1" x14ac:dyDescent="0.3">
      <c r="B32" s="109"/>
      <c r="C32" s="332" t="s">
        <v>190</v>
      </c>
      <c r="D32" s="332"/>
      <c r="E32" s="124">
        <f>E31/12</f>
        <v>0</v>
      </c>
      <c r="F32" s="90"/>
      <c r="G32" s="111"/>
      <c r="H32" s="90"/>
      <c r="I32" s="321"/>
      <c r="J32" s="321"/>
      <c r="K32" s="321"/>
    </row>
    <row r="33" spans="2:19" ht="40.5" customHeight="1" x14ac:dyDescent="0.3">
      <c r="B33" s="109"/>
      <c r="C33" s="332" t="s">
        <v>204</v>
      </c>
      <c r="D33" s="332"/>
      <c r="E33" s="113"/>
      <c r="F33" s="90"/>
      <c r="G33" s="111"/>
      <c r="H33" s="90"/>
      <c r="I33" s="321" t="s">
        <v>208</v>
      </c>
      <c r="J33" s="321"/>
      <c r="K33" s="321"/>
      <c r="S33" s="24" t="s">
        <v>180</v>
      </c>
    </row>
    <row r="34" spans="2:19" ht="70.5" customHeight="1" x14ac:dyDescent="0.3">
      <c r="B34" s="109"/>
      <c r="C34" s="114" t="s">
        <v>197</v>
      </c>
      <c r="D34" s="115" t="s">
        <v>201</v>
      </c>
      <c r="E34" s="125" t="e">
        <f>PMT(E32,E33,-E30)</f>
        <v>#NUM!</v>
      </c>
      <c r="F34" s="90"/>
      <c r="G34" s="111"/>
      <c r="H34" s="90"/>
      <c r="I34" s="321"/>
      <c r="J34" s="321"/>
      <c r="K34" s="321"/>
    </row>
    <row r="35" spans="2:19" ht="17.25" thickBot="1" x14ac:dyDescent="0.35">
      <c r="B35" s="322" t="s">
        <v>191</v>
      </c>
      <c r="C35" s="323"/>
      <c r="D35" s="323"/>
      <c r="E35" s="323"/>
      <c r="F35" s="323"/>
      <c r="G35" s="324"/>
      <c r="H35" s="108"/>
      <c r="I35" s="321" t="s">
        <v>209</v>
      </c>
      <c r="J35" s="321"/>
      <c r="K35" s="321"/>
    </row>
    <row r="36" spans="2:19" ht="44.25" customHeight="1" x14ac:dyDescent="0.3">
      <c r="B36" s="116" t="s">
        <v>192</v>
      </c>
      <c r="C36" s="117" t="s">
        <v>194</v>
      </c>
      <c r="D36" s="118" t="s">
        <v>197</v>
      </c>
      <c r="E36" s="117" t="s">
        <v>198</v>
      </c>
      <c r="F36" s="117" t="s">
        <v>195</v>
      </c>
      <c r="G36" s="119" t="s">
        <v>196</v>
      </c>
      <c r="H36" s="90"/>
      <c r="I36" s="321"/>
      <c r="J36" s="321"/>
      <c r="K36" s="321"/>
    </row>
    <row r="37" spans="2:19" ht="16.5" customHeight="1" x14ac:dyDescent="0.3">
      <c r="B37" s="109">
        <v>1</v>
      </c>
      <c r="C37" s="126">
        <f>E30</f>
        <v>0</v>
      </c>
      <c r="D37" s="126" t="e">
        <f>E34</f>
        <v>#NUM!</v>
      </c>
      <c r="E37" s="126">
        <f>E30*E32</f>
        <v>0</v>
      </c>
      <c r="F37" s="126" t="e">
        <f>D37-E37</f>
        <v>#NUM!</v>
      </c>
      <c r="G37" s="127" t="e">
        <f>C37-F37</f>
        <v>#NUM!</v>
      </c>
      <c r="H37" s="120"/>
      <c r="I37" s="312" t="s">
        <v>546</v>
      </c>
      <c r="J37" s="312"/>
      <c r="K37" s="312"/>
    </row>
    <row r="38" spans="2:19" x14ac:dyDescent="0.3">
      <c r="B38" s="109">
        <v>2</v>
      </c>
      <c r="C38" s="126" t="e">
        <f>G37</f>
        <v>#NUM!</v>
      </c>
      <c r="D38" s="126" t="e">
        <f>E34</f>
        <v>#NUM!</v>
      </c>
      <c r="E38" s="126" t="e">
        <f>C38*E32</f>
        <v>#NUM!</v>
      </c>
      <c r="F38" s="126" t="e">
        <f>D38-E38</f>
        <v>#NUM!</v>
      </c>
      <c r="G38" s="127" t="e">
        <f>C38-F38</f>
        <v>#NUM!</v>
      </c>
      <c r="H38" s="120"/>
      <c r="I38" s="312"/>
      <c r="J38" s="312"/>
      <c r="K38" s="312"/>
    </row>
    <row r="39" spans="2:19" x14ac:dyDescent="0.3">
      <c r="B39" s="109">
        <v>3</v>
      </c>
      <c r="C39" s="126" t="e">
        <f>G38</f>
        <v>#NUM!</v>
      </c>
      <c r="D39" s="126" t="e">
        <f>E34</f>
        <v>#NUM!</v>
      </c>
      <c r="E39" s="126" t="e">
        <f>C39*E32</f>
        <v>#NUM!</v>
      </c>
      <c r="F39" s="126" t="e">
        <f t="shared" ref="F39:F102" si="0">D39-E39</f>
        <v>#NUM!</v>
      </c>
      <c r="G39" s="127" t="e">
        <f t="shared" ref="G39:G102" si="1">C39-F39</f>
        <v>#NUM!</v>
      </c>
      <c r="H39" s="120"/>
      <c r="I39" s="312"/>
      <c r="J39" s="312"/>
      <c r="K39" s="312"/>
    </row>
    <row r="40" spans="2:19" x14ac:dyDescent="0.3">
      <c r="B40" s="109">
        <v>4</v>
      </c>
      <c r="C40" s="126" t="e">
        <f t="shared" ref="C40:C103" si="2">G39</f>
        <v>#NUM!</v>
      </c>
      <c r="D40" s="126" t="e">
        <f>+D39</f>
        <v>#NUM!</v>
      </c>
      <c r="E40" s="126" t="e">
        <f>C40*E32</f>
        <v>#NUM!</v>
      </c>
      <c r="F40" s="126" t="e">
        <f t="shared" si="0"/>
        <v>#NUM!</v>
      </c>
      <c r="G40" s="127" t="e">
        <f t="shared" si="1"/>
        <v>#NUM!</v>
      </c>
      <c r="H40" s="120"/>
      <c r="I40" s="312"/>
      <c r="J40" s="312"/>
      <c r="K40" s="312"/>
    </row>
    <row r="41" spans="2:19" x14ac:dyDescent="0.3">
      <c r="B41" s="109">
        <v>5</v>
      </c>
      <c r="C41" s="126" t="e">
        <f t="shared" si="2"/>
        <v>#NUM!</v>
      </c>
      <c r="D41" s="126" t="e">
        <f t="shared" ref="D41:D104" si="3">+D40</f>
        <v>#NUM!</v>
      </c>
      <c r="E41" s="126" t="e">
        <f>C41*E32</f>
        <v>#NUM!</v>
      </c>
      <c r="F41" s="126" t="e">
        <f t="shared" si="0"/>
        <v>#NUM!</v>
      </c>
      <c r="G41" s="127" t="e">
        <f t="shared" si="1"/>
        <v>#NUM!</v>
      </c>
      <c r="H41" s="120"/>
      <c r="I41" s="312"/>
      <c r="J41" s="312"/>
      <c r="K41" s="312"/>
    </row>
    <row r="42" spans="2:19" ht="16.5" customHeight="1" x14ac:dyDescent="0.3">
      <c r="B42" s="109">
        <v>6</v>
      </c>
      <c r="C42" s="126" t="e">
        <f t="shared" si="2"/>
        <v>#NUM!</v>
      </c>
      <c r="D42" s="126" t="e">
        <f t="shared" si="3"/>
        <v>#NUM!</v>
      </c>
      <c r="E42" s="126" t="e">
        <f>C42*E32</f>
        <v>#NUM!</v>
      </c>
      <c r="F42" s="126" t="e">
        <f t="shared" si="0"/>
        <v>#NUM!</v>
      </c>
      <c r="G42" s="127" t="e">
        <f t="shared" si="1"/>
        <v>#NUM!</v>
      </c>
      <c r="H42" s="120"/>
      <c r="I42" s="312" t="s">
        <v>210</v>
      </c>
      <c r="J42" s="312"/>
      <c r="K42" s="312"/>
    </row>
    <row r="43" spans="2:19" x14ac:dyDescent="0.3">
      <c r="B43" s="109">
        <v>7</v>
      </c>
      <c r="C43" s="126" t="e">
        <f t="shared" si="2"/>
        <v>#NUM!</v>
      </c>
      <c r="D43" s="126" t="e">
        <f t="shared" si="3"/>
        <v>#NUM!</v>
      </c>
      <c r="E43" s="126" t="e">
        <f>C43*E32</f>
        <v>#NUM!</v>
      </c>
      <c r="F43" s="126" t="e">
        <f t="shared" si="0"/>
        <v>#NUM!</v>
      </c>
      <c r="G43" s="127" t="e">
        <f t="shared" si="1"/>
        <v>#NUM!</v>
      </c>
      <c r="H43" s="120"/>
      <c r="I43" s="312"/>
      <c r="J43" s="312"/>
      <c r="K43" s="312"/>
    </row>
    <row r="44" spans="2:19" x14ac:dyDescent="0.3">
      <c r="B44" s="109">
        <v>8</v>
      </c>
      <c r="C44" s="126" t="e">
        <f t="shared" si="2"/>
        <v>#NUM!</v>
      </c>
      <c r="D44" s="126" t="e">
        <f t="shared" si="3"/>
        <v>#NUM!</v>
      </c>
      <c r="E44" s="126" t="e">
        <f>C44*E32</f>
        <v>#NUM!</v>
      </c>
      <c r="F44" s="126" t="e">
        <f t="shared" si="0"/>
        <v>#NUM!</v>
      </c>
      <c r="G44" s="127" t="e">
        <f t="shared" si="1"/>
        <v>#NUM!</v>
      </c>
      <c r="H44" s="120"/>
      <c r="I44" s="312"/>
      <c r="J44" s="312"/>
      <c r="K44" s="312"/>
    </row>
    <row r="45" spans="2:19" x14ac:dyDescent="0.3">
      <c r="B45" s="109">
        <v>9</v>
      </c>
      <c r="C45" s="126" t="e">
        <f t="shared" si="2"/>
        <v>#NUM!</v>
      </c>
      <c r="D45" s="126" t="e">
        <f t="shared" si="3"/>
        <v>#NUM!</v>
      </c>
      <c r="E45" s="126" t="e">
        <f>C45*E32</f>
        <v>#NUM!</v>
      </c>
      <c r="F45" s="126" t="e">
        <f t="shared" si="0"/>
        <v>#NUM!</v>
      </c>
      <c r="G45" s="127" t="e">
        <f t="shared" si="1"/>
        <v>#NUM!</v>
      </c>
      <c r="H45" s="120"/>
      <c r="I45" s="312"/>
      <c r="J45" s="312"/>
      <c r="K45" s="312"/>
    </row>
    <row r="46" spans="2:19" x14ac:dyDescent="0.3">
      <c r="B46" s="109">
        <v>10</v>
      </c>
      <c r="C46" s="126" t="e">
        <f t="shared" si="2"/>
        <v>#NUM!</v>
      </c>
      <c r="D46" s="126" t="e">
        <f t="shared" si="3"/>
        <v>#NUM!</v>
      </c>
      <c r="E46" s="126" t="e">
        <f>C46*E32</f>
        <v>#NUM!</v>
      </c>
      <c r="F46" s="126" t="e">
        <f t="shared" si="0"/>
        <v>#NUM!</v>
      </c>
      <c r="G46" s="127" t="e">
        <f t="shared" si="1"/>
        <v>#NUM!</v>
      </c>
      <c r="H46" s="120"/>
      <c r="I46" s="312"/>
      <c r="J46" s="312"/>
      <c r="K46" s="312"/>
    </row>
    <row r="47" spans="2:19" x14ac:dyDescent="0.3">
      <c r="B47" s="109">
        <v>11</v>
      </c>
      <c r="C47" s="126" t="e">
        <f t="shared" si="2"/>
        <v>#NUM!</v>
      </c>
      <c r="D47" s="126" t="e">
        <f t="shared" si="3"/>
        <v>#NUM!</v>
      </c>
      <c r="E47" s="126" t="e">
        <f>C47*E32</f>
        <v>#NUM!</v>
      </c>
      <c r="F47" s="126" t="e">
        <f t="shared" si="0"/>
        <v>#NUM!</v>
      </c>
      <c r="G47" s="127" t="e">
        <f t="shared" si="1"/>
        <v>#NUM!</v>
      </c>
      <c r="H47" s="120"/>
      <c r="I47" s="312" t="s">
        <v>211</v>
      </c>
      <c r="J47" s="312"/>
      <c r="K47" s="312"/>
    </row>
    <row r="48" spans="2:19" x14ac:dyDescent="0.3">
      <c r="B48" s="109">
        <v>12</v>
      </c>
      <c r="C48" s="126" t="e">
        <f t="shared" si="2"/>
        <v>#NUM!</v>
      </c>
      <c r="D48" s="126" t="e">
        <f t="shared" si="3"/>
        <v>#NUM!</v>
      </c>
      <c r="E48" s="126" t="e">
        <f>C48*E32</f>
        <v>#NUM!</v>
      </c>
      <c r="F48" s="126" t="e">
        <f t="shared" si="0"/>
        <v>#NUM!</v>
      </c>
      <c r="G48" s="127" t="e">
        <f t="shared" si="1"/>
        <v>#NUM!</v>
      </c>
      <c r="H48" s="120"/>
      <c r="I48" s="312"/>
      <c r="J48" s="312"/>
      <c r="K48" s="312"/>
    </row>
    <row r="49" spans="2:11" x14ac:dyDescent="0.3">
      <c r="B49" s="109">
        <v>13</v>
      </c>
      <c r="C49" s="126" t="e">
        <f t="shared" si="2"/>
        <v>#NUM!</v>
      </c>
      <c r="D49" s="126" t="e">
        <f t="shared" si="3"/>
        <v>#NUM!</v>
      </c>
      <c r="E49" s="126" t="e">
        <f>C49*E32</f>
        <v>#NUM!</v>
      </c>
      <c r="F49" s="126" t="e">
        <f t="shared" si="0"/>
        <v>#NUM!</v>
      </c>
      <c r="G49" s="127" t="e">
        <f t="shared" si="1"/>
        <v>#NUM!</v>
      </c>
      <c r="H49" s="120"/>
      <c r="I49" s="312" t="s">
        <v>212</v>
      </c>
      <c r="J49" s="312"/>
      <c r="K49" s="312"/>
    </row>
    <row r="50" spans="2:11" x14ac:dyDescent="0.3">
      <c r="B50" s="109">
        <v>14</v>
      </c>
      <c r="C50" s="126" t="e">
        <f t="shared" si="2"/>
        <v>#NUM!</v>
      </c>
      <c r="D50" s="126" t="e">
        <f t="shared" si="3"/>
        <v>#NUM!</v>
      </c>
      <c r="E50" s="126" t="e">
        <f>C50*E32</f>
        <v>#NUM!</v>
      </c>
      <c r="F50" s="126" t="e">
        <f t="shared" si="0"/>
        <v>#NUM!</v>
      </c>
      <c r="G50" s="127" t="e">
        <f t="shared" si="1"/>
        <v>#NUM!</v>
      </c>
      <c r="H50" s="120"/>
      <c r="I50" s="312"/>
      <c r="J50" s="312"/>
      <c r="K50" s="312"/>
    </row>
    <row r="51" spans="2:11" x14ac:dyDescent="0.3">
      <c r="B51" s="109">
        <v>15</v>
      </c>
      <c r="C51" s="126" t="e">
        <f t="shared" si="2"/>
        <v>#NUM!</v>
      </c>
      <c r="D51" s="126" t="e">
        <f t="shared" si="3"/>
        <v>#NUM!</v>
      </c>
      <c r="E51" s="126" t="e">
        <f>C51*E32</f>
        <v>#NUM!</v>
      </c>
      <c r="F51" s="126" t="e">
        <f t="shared" si="0"/>
        <v>#NUM!</v>
      </c>
      <c r="G51" s="127" t="e">
        <f t="shared" si="1"/>
        <v>#NUM!</v>
      </c>
      <c r="H51" s="120"/>
      <c r="I51" s="312"/>
      <c r="J51" s="312"/>
      <c r="K51" s="312"/>
    </row>
    <row r="52" spans="2:11" x14ac:dyDescent="0.3">
      <c r="B52" s="109">
        <v>16</v>
      </c>
      <c r="C52" s="126" t="e">
        <f t="shared" si="2"/>
        <v>#NUM!</v>
      </c>
      <c r="D52" s="126" t="e">
        <f t="shared" si="3"/>
        <v>#NUM!</v>
      </c>
      <c r="E52" s="126" t="e">
        <f>C52*E32</f>
        <v>#NUM!</v>
      </c>
      <c r="F52" s="126" t="e">
        <f t="shared" si="0"/>
        <v>#NUM!</v>
      </c>
      <c r="G52" s="127" t="e">
        <f t="shared" si="1"/>
        <v>#NUM!</v>
      </c>
      <c r="H52" s="120"/>
      <c r="I52" s="121"/>
      <c r="J52" s="122"/>
      <c r="K52" s="122"/>
    </row>
    <row r="53" spans="2:11" x14ac:dyDescent="0.3">
      <c r="B53" s="109">
        <v>17</v>
      </c>
      <c r="C53" s="126" t="e">
        <f t="shared" si="2"/>
        <v>#NUM!</v>
      </c>
      <c r="D53" s="126" t="e">
        <f t="shared" si="3"/>
        <v>#NUM!</v>
      </c>
      <c r="E53" s="126" t="e">
        <f>C53*E32</f>
        <v>#NUM!</v>
      </c>
      <c r="F53" s="126" t="e">
        <f t="shared" si="0"/>
        <v>#NUM!</v>
      </c>
      <c r="G53" s="127" t="e">
        <f t="shared" si="1"/>
        <v>#NUM!</v>
      </c>
      <c r="H53" s="120"/>
      <c r="I53" s="319" t="s">
        <v>541</v>
      </c>
      <c r="J53" s="320"/>
      <c r="K53" s="320"/>
    </row>
    <row r="54" spans="2:11" ht="16.5" customHeight="1" x14ac:dyDescent="0.3">
      <c r="B54" s="109">
        <v>18</v>
      </c>
      <c r="C54" s="126" t="e">
        <f t="shared" si="2"/>
        <v>#NUM!</v>
      </c>
      <c r="D54" s="126" t="e">
        <f t="shared" si="3"/>
        <v>#NUM!</v>
      </c>
      <c r="E54" s="126" t="e">
        <f>C54*E32</f>
        <v>#NUM!</v>
      </c>
      <c r="F54" s="126" t="e">
        <f t="shared" si="0"/>
        <v>#NUM!</v>
      </c>
      <c r="G54" s="127" t="e">
        <f t="shared" si="1"/>
        <v>#NUM!</v>
      </c>
      <c r="H54" s="120"/>
      <c r="I54" s="313" t="s">
        <v>542</v>
      </c>
      <c r="J54" s="313"/>
      <c r="K54" s="313"/>
    </row>
    <row r="55" spans="2:11" x14ac:dyDescent="0.3">
      <c r="B55" s="109">
        <v>19</v>
      </c>
      <c r="C55" s="126" t="e">
        <f t="shared" si="2"/>
        <v>#NUM!</v>
      </c>
      <c r="D55" s="126" t="e">
        <f t="shared" si="3"/>
        <v>#NUM!</v>
      </c>
      <c r="E55" s="126" t="e">
        <f>C55*E32</f>
        <v>#NUM!</v>
      </c>
      <c r="F55" s="126" t="e">
        <f t="shared" si="0"/>
        <v>#NUM!</v>
      </c>
      <c r="G55" s="127" t="e">
        <f t="shared" si="1"/>
        <v>#NUM!</v>
      </c>
      <c r="H55" s="120"/>
      <c r="I55" s="313"/>
      <c r="J55" s="313"/>
      <c r="K55" s="313"/>
    </row>
    <row r="56" spans="2:11" ht="16.5" customHeight="1" x14ac:dyDescent="0.3">
      <c r="B56" s="109">
        <v>20</v>
      </c>
      <c r="C56" s="126" t="e">
        <f t="shared" si="2"/>
        <v>#NUM!</v>
      </c>
      <c r="D56" s="126" t="e">
        <f t="shared" si="3"/>
        <v>#NUM!</v>
      </c>
      <c r="E56" s="126" t="e">
        <f>C56*E32</f>
        <v>#NUM!</v>
      </c>
      <c r="F56" s="126" t="e">
        <f t="shared" si="0"/>
        <v>#NUM!</v>
      </c>
      <c r="G56" s="127" t="e">
        <f t="shared" si="1"/>
        <v>#NUM!</v>
      </c>
      <c r="H56" s="120"/>
      <c r="I56" s="313" t="s">
        <v>543</v>
      </c>
      <c r="J56" s="313"/>
      <c r="K56" s="313"/>
    </row>
    <row r="57" spans="2:11" x14ac:dyDescent="0.3">
      <c r="B57" s="109">
        <v>21</v>
      </c>
      <c r="C57" s="126" t="e">
        <f t="shared" si="2"/>
        <v>#NUM!</v>
      </c>
      <c r="D57" s="126" t="e">
        <f t="shared" si="3"/>
        <v>#NUM!</v>
      </c>
      <c r="E57" s="126" t="e">
        <f>C57*E32</f>
        <v>#NUM!</v>
      </c>
      <c r="F57" s="126" t="e">
        <f t="shared" si="0"/>
        <v>#NUM!</v>
      </c>
      <c r="G57" s="127" t="e">
        <f t="shared" si="1"/>
        <v>#NUM!</v>
      </c>
      <c r="H57" s="120"/>
      <c r="I57" s="313"/>
      <c r="J57" s="313"/>
      <c r="K57" s="313"/>
    </row>
    <row r="58" spans="2:11" x14ac:dyDescent="0.3">
      <c r="B58" s="109">
        <v>22</v>
      </c>
      <c r="C58" s="126" t="e">
        <f t="shared" si="2"/>
        <v>#NUM!</v>
      </c>
      <c r="D58" s="126" t="e">
        <f t="shared" si="3"/>
        <v>#NUM!</v>
      </c>
      <c r="E58" s="126" t="e">
        <f>C58*E32</f>
        <v>#NUM!</v>
      </c>
      <c r="F58" s="126" t="e">
        <f t="shared" si="0"/>
        <v>#NUM!</v>
      </c>
      <c r="G58" s="127" t="e">
        <f t="shared" si="1"/>
        <v>#NUM!</v>
      </c>
      <c r="H58" s="120"/>
      <c r="I58" s="313"/>
      <c r="J58" s="313"/>
      <c r="K58" s="313"/>
    </row>
    <row r="59" spans="2:11" ht="16.5" customHeight="1" x14ac:dyDescent="0.3">
      <c r="B59" s="109">
        <v>23</v>
      </c>
      <c r="C59" s="126" t="e">
        <f t="shared" si="2"/>
        <v>#NUM!</v>
      </c>
      <c r="D59" s="126" t="e">
        <f t="shared" si="3"/>
        <v>#NUM!</v>
      </c>
      <c r="E59" s="126" t="e">
        <f>C59*E32</f>
        <v>#NUM!</v>
      </c>
      <c r="F59" s="126" t="e">
        <f t="shared" si="0"/>
        <v>#NUM!</v>
      </c>
      <c r="G59" s="127" t="e">
        <f t="shared" si="1"/>
        <v>#NUM!</v>
      </c>
      <c r="H59" s="120"/>
      <c r="I59" s="313" t="s">
        <v>544</v>
      </c>
      <c r="J59" s="313"/>
      <c r="K59" s="313"/>
    </row>
    <row r="60" spans="2:11" x14ac:dyDescent="0.3">
      <c r="B60" s="109">
        <v>24</v>
      </c>
      <c r="C60" s="126" t="e">
        <f t="shared" si="2"/>
        <v>#NUM!</v>
      </c>
      <c r="D60" s="126" t="e">
        <f t="shared" si="3"/>
        <v>#NUM!</v>
      </c>
      <c r="E60" s="126" t="e">
        <f>C60*E32</f>
        <v>#NUM!</v>
      </c>
      <c r="F60" s="126" t="e">
        <f t="shared" si="0"/>
        <v>#NUM!</v>
      </c>
      <c r="G60" s="127" t="e">
        <f t="shared" si="1"/>
        <v>#NUM!</v>
      </c>
      <c r="H60" s="120"/>
      <c r="I60" s="313"/>
      <c r="J60" s="313"/>
      <c r="K60" s="313"/>
    </row>
    <row r="61" spans="2:11" x14ac:dyDescent="0.3">
      <c r="B61" s="109">
        <v>25</v>
      </c>
      <c r="C61" s="126" t="e">
        <f t="shared" si="2"/>
        <v>#NUM!</v>
      </c>
      <c r="D61" s="126" t="e">
        <f t="shared" si="3"/>
        <v>#NUM!</v>
      </c>
      <c r="E61" s="126" t="e">
        <f>C61*E32</f>
        <v>#NUM!</v>
      </c>
      <c r="F61" s="126" t="e">
        <f t="shared" si="0"/>
        <v>#NUM!</v>
      </c>
      <c r="G61" s="127" t="e">
        <f t="shared" si="1"/>
        <v>#NUM!</v>
      </c>
      <c r="H61" s="120"/>
      <c r="I61" s="312" t="s">
        <v>545</v>
      </c>
      <c r="J61" s="312"/>
      <c r="K61" s="312"/>
    </row>
    <row r="62" spans="2:11" x14ac:dyDescent="0.3">
      <c r="B62" s="109">
        <v>26</v>
      </c>
      <c r="C62" s="126" t="e">
        <f t="shared" si="2"/>
        <v>#NUM!</v>
      </c>
      <c r="D62" s="126" t="e">
        <f t="shared" si="3"/>
        <v>#NUM!</v>
      </c>
      <c r="E62" s="126" t="e">
        <f>C62*E32</f>
        <v>#NUM!</v>
      </c>
      <c r="F62" s="126" t="e">
        <f t="shared" si="0"/>
        <v>#NUM!</v>
      </c>
      <c r="G62" s="127" t="e">
        <f t="shared" si="1"/>
        <v>#NUM!</v>
      </c>
      <c r="H62" s="120"/>
      <c r="I62" s="312"/>
      <c r="J62" s="312"/>
      <c r="K62" s="312"/>
    </row>
    <row r="63" spans="2:11" x14ac:dyDescent="0.3">
      <c r="B63" s="109">
        <v>27</v>
      </c>
      <c r="C63" s="126" t="e">
        <f t="shared" si="2"/>
        <v>#NUM!</v>
      </c>
      <c r="D63" s="126" t="e">
        <f t="shared" si="3"/>
        <v>#NUM!</v>
      </c>
      <c r="E63" s="126" t="e">
        <f>C63*E32</f>
        <v>#NUM!</v>
      </c>
      <c r="F63" s="126" t="e">
        <f t="shared" si="0"/>
        <v>#NUM!</v>
      </c>
      <c r="G63" s="127" t="e">
        <f t="shared" si="1"/>
        <v>#NUM!</v>
      </c>
      <c r="H63" s="120"/>
      <c r="I63" s="121"/>
      <c r="J63" s="122"/>
      <c r="K63" s="122"/>
    </row>
    <row r="64" spans="2:11" x14ac:dyDescent="0.3">
      <c r="B64" s="109">
        <v>28</v>
      </c>
      <c r="C64" s="126" t="e">
        <f t="shared" si="2"/>
        <v>#NUM!</v>
      </c>
      <c r="D64" s="126" t="e">
        <f t="shared" si="3"/>
        <v>#NUM!</v>
      </c>
      <c r="E64" s="126" t="e">
        <f>C64*E32</f>
        <v>#NUM!</v>
      </c>
      <c r="F64" s="126" t="e">
        <f t="shared" si="0"/>
        <v>#NUM!</v>
      </c>
      <c r="G64" s="127" t="e">
        <f t="shared" si="1"/>
        <v>#NUM!</v>
      </c>
      <c r="H64" s="120"/>
      <c r="I64" s="121"/>
      <c r="J64" s="122"/>
      <c r="K64" s="122"/>
    </row>
    <row r="65" spans="2:11" x14ac:dyDescent="0.3">
      <c r="B65" s="109">
        <v>29</v>
      </c>
      <c r="C65" s="126" t="e">
        <f t="shared" si="2"/>
        <v>#NUM!</v>
      </c>
      <c r="D65" s="126" t="e">
        <f t="shared" si="3"/>
        <v>#NUM!</v>
      </c>
      <c r="E65" s="126" t="e">
        <f>C65*E32</f>
        <v>#NUM!</v>
      </c>
      <c r="F65" s="126" t="e">
        <f t="shared" si="0"/>
        <v>#NUM!</v>
      </c>
      <c r="G65" s="127" t="e">
        <f t="shared" si="1"/>
        <v>#NUM!</v>
      </c>
      <c r="H65" s="120"/>
      <c r="I65" s="121"/>
      <c r="J65" s="122"/>
      <c r="K65" s="122"/>
    </row>
    <row r="66" spans="2:11" x14ac:dyDescent="0.3">
      <c r="B66" s="109">
        <v>30</v>
      </c>
      <c r="C66" s="126" t="e">
        <f t="shared" si="2"/>
        <v>#NUM!</v>
      </c>
      <c r="D66" s="126" t="e">
        <f t="shared" si="3"/>
        <v>#NUM!</v>
      </c>
      <c r="E66" s="126" t="e">
        <f>C66*E32</f>
        <v>#NUM!</v>
      </c>
      <c r="F66" s="126" t="e">
        <f t="shared" si="0"/>
        <v>#NUM!</v>
      </c>
      <c r="G66" s="127" t="e">
        <f t="shared" si="1"/>
        <v>#NUM!</v>
      </c>
      <c r="H66" s="120"/>
      <c r="I66" s="121"/>
      <c r="J66" s="122"/>
      <c r="K66" s="122"/>
    </row>
    <row r="67" spans="2:11" x14ac:dyDescent="0.3">
      <c r="B67" s="109">
        <v>31</v>
      </c>
      <c r="C67" s="126" t="e">
        <f t="shared" si="2"/>
        <v>#NUM!</v>
      </c>
      <c r="D67" s="126" t="e">
        <f t="shared" si="3"/>
        <v>#NUM!</v>
      </c>
      <c r="E67" s="126" t="e">
        <f>C67*E32</f>
        <v>#NUM!</v>
      </c>
      <c r="F67" s="126" t="e">
        <f t="shared" si="0"/>
        <v>#NUM!</v>
      </c>
      <c r="G67" s="127" t="e">
        <f t="shared" si="1"/>
        <v>#NUM!</v>
      </c>
      <c r="H67" s="120"/>
      <c r="I67" s="121"/>
      <c r="J67" s="122"/>
      <c r="K67" s="122"/>
    </row>
    <row r="68" spans="2:11" x14ac:dyDescent="0.3">
      <c r="B68" s="109">
        <v>32</v>
      </c>
      <c r="C68" s="126" t="e">
        <f t="shared" si="2"/>
        <v>#NUM!</v>
      </c>
      <c r="D68" s="126" t="e">
        <f t="shared" si="3"/>
        <v>#NUM!</v>
      </c>
      <c r="E68" s="126" t="e">
        <f>C68*E32</f>
        <v>#NUM!</v>
      </c>
      <c r="F68" s="126" t="e">
        <f t="shared" si="0"/>
        <v>#NUM!</v>
      </c>
      <c r="G68" s="127" t="e">
        <f t="shared" si="1"/>
        <v>#NUM!</v>
      </c>
      <c r="H68" s="120"/>
      <c r="I68" s="121"/>
      <c r="J68" s="122"/>
      <c r="K68" s="122"/>
    </row>
    <row r="69" spans="2:11" x14ac:dyDescent="0.3">
      <c r="B69" s="109">
        <v>33</v>
      </c>
      <c r="C69" s="126" t="e">
        <f t="shared" si="2"/>
        <v>#NUM!</v>
      </c>
      <c r="D69" s="126" t="e">
        <f t="shared" si="3"/>
        <v>#NUM!</v>
      </c>
      <c r="E69" s="126" t="e">
        <f>C69*E32</f>
        <v>#NUM!</v>
      </c>
      <c r="F69" s="126" t="e">
        <f t="shared" si="0"/>
        <v>#NUM!</v>
      </c>
      <c r="G69" s="127" t="e">
        <f t="shared" si="1"/>
        <v>#NUM!</v>
      </c>
      <c r="H69" s="120"/>
      <c r="I69" s="121"/>
      <c r="J69" s="122"/>
      <c r="K69" s="122"/>
    </row>
    <row r="70" spans="2:11" x14ac:dyDescent="0.3">
      <c r="B70" s="109">
        <v>34</v>
      </c>
      <c r="C70" s="126" t="e">
        <f t="shared" si="2"/>
        <v>#NUM!</v>
      </c>
      <c r="D70" s="126" t="e">
        <f t="shared" si="3"/>
        <v>#NUM!</v>
      </c>
      <c r="E70" s="126" t="e">
        <f>C70*E32</f>
        <v>#NUM!</v>
      </c>
      <c r="F70" s="126" t="e">
        <f t="shared" si="0"/>
        <v>#NUM!</v>
      </c>
      <c r="G70" s="127" t="e">
        <f t="shared" si="1"/>
        <v>#NUM!</v>
      </c>
      <c r="H70" s="120"/>
      <c r="I70" s="121"/>
      <c r="J70" s="122"/>
      <c r="K70" s="122"/>
    </row>
    <row r="71" spans="2:11" x14ac:dyDescent="0.3">
      <c r="B71" s="109">
        <v>35</v>
      </c>
      <c r="C71" s="126" t="e">
        <f t="shared" si="2"/>
        <v>#NUM!</v>
      </c>
      <c r="D71" s="126" t="e">
        <f t="shared" si="3"/>
        <v>#NUM!</v>
      </c>
      <c r="E71" s="126" t="e">
        <f>C71*E32</f>
        <v>#NUM!</v>
      </c>
      <c r="F71" s="126" t="e">
        <f t="shared" si="0"/>
        <v>#NUM!</v>
      </c>
      <c r="G71" s="127" t="e">
        <f t="shared" si="1"/>
        <v>#NUM!</v>
      </c>
      <c r="H71" s="120"/>
      <c r="I71" s="121"/>
      <c r="J71" s="122"/>
      <c r="K71" s="122"/>
    </row>
    <row r="72" spans="2:11" x14ac:dyDescent="0.3">
      <c r="B72" s="109">
        <v>36</v>
      </c>
      <c r="C72" s="126" t="e">
        <f t="shared" si="2"/>
        <v>#NUM!</v>
      </c>
      <c r="D72" s="126" t="e">
        <f t="shared" si="3"/>
        <v>#NUM!</v>
      </c>
      <c r="E72" s="126" t="e">
        <f>C72*E32</f>
        <v>#NUM!</v>
      </c>
      <c r="F72" s="126" t="e">
        <f t="shared" si="0"/>
        <v>#NUM!</v>
      </c>
      <c r="G72" s="127" t="e">
        <f t="shared" si="1"/>
        <v>#NUM!</v>
      </c>
      <c r="H72" s="120"/>
      <c r="I72" s="121"/>
      <c r="J72" s="122"/>
      <c r="K72" s="122"/>
    </row>
    <row r="73" spans="2:11" x14ac:dyDescent="0.3">
      <c r="B73" s="109">
        <v>37</v>
      </c>
      <c r="C73" s="126" t="e">
        <f t="shared" si="2"/>
        <v>#NUM!</v>
      </c>
      <c r="D73" s="126" t="e">
        <f t="shared" si="3"/>
        <v>#NUM!</v>
      </c>
      <c r="E73" s="126" t="e">
        <f>C73*E32</f>
        <v>#NUM!</v>
      </c>
      <c r="F73" s="126" t="e">
        <f t="shared" si="0"/>
        <v>#NUM!</v>
      </c>
      <c r="G73" s="127" t="e">
        <f t="shared" si="1"/>
        <v>#NUM!</v>
      </c>
      <c r="H73" s="120"/>
      <c r="I73" s="121"/>
      <c r="J73" s="122"/>
      <c r="K73" s="122"/>
    </row>
    <row r="74" spans="2:11" x14ac:dyDescent="0.3">
      <c r="B74" s="109">
        <v>38</v>
      </c>
      <c r="C74" s="126" t="e">
        <f t="shared" si="2"/>
        <v>#NUM!</v>
      </c>
      <c r="D74" s="126" t="e">
        <f t="shared" si="3"/>
        <v>#NUM!</v>
      </c>
      <c r="E74" s="126" t="e">
        <f>C74*E32</f>
        <v>#NUM!</v>
      </c>
      <c r="F74" s="126" t="e">
        <f t="shared" si="0"/>
        <v>#NUM!</v>
      </c>
      <c r="G74" s="127" t="e">
        <f t="shared" si="1"/>
        <v>#NUM!</v>
      </c>
      <c r="H74" s="120"/>
      <c r="I74" s="121"/>
      <c r="J74" s="122"/>
      <c r="K74" s="122"/>
    </row>
    <row r="75" spans="2:11" x14ac:dyDescent="0.3">
      <c r="B75" s="109">
        <v>39</v>
      </c>
      <c r="C75" s="126" t="e">
        <f t="shared" si="2"/>
        <v>#NUM!</v>
      </c>
      <c r="D75" s="126" t="e">
        <f t="shared" si="3"/>
        <v>#NUM!</v>
      </c>
      <c r="E75" s="126" t="e">
        <f>C75*E32</f>
        <v>#NUM!</v>
      </c>
      <c r="F75" s="126" t="e">
        <f t="shared" si="0"/>
        <v>#NUM!</v>
      </c>
      <c r="G75" s="127" t="e">
        <f t="shared" si="1"/>
        <v>#NUM!</v>
      </c>
      <c r="H75" s="120"/>
      <c r="I75" s="121"/>
      <c r="J75" s="122"/>
      <c r="K75" s="122"/>
    </row>
    <row r="76" spans="2:11" x14ac:dyDescent="0.3">
      <c r="B76" s="109">
        <v>40</v>
      </c>
      <c r="C76" s="126" t="e">
        <f t="shared" si="2"/>
        <v>#NUM!</v>
      </c>
      <c r="D76" s="126" t="e">
        <f t="shared" si="3"/>
        <v>#NUM!</v>
      </c>
      <c r="E76" s="126" t="e">
        <f>C76*E32</f>
        <v>#NUM!</v>
      </c>
      <c r="F76" s="126" t="e">
        <f t="shared" si="0"/>
        <v>#NUM!</v>
      </c>
      <c r="G76" s="127" t="e">
        <f t="shared" si="1"/>
        <v>#NUM!</v>
      </c>
      <c r="H76" s="120"/>
      <c r="I76" s="121"/>
      <c r="J76" s="122"/>
      <c r="K76" s="122"/>
    </row>
    <row r="77" spans="2:11" x14ac:dyDescent="0.3">
      <c r="B77" s="109">
        <v>41</v>
      </c>
      <c r="C77" s="126" t="e">
        <f t="shared" si="2"/>
        <v>#NUM!</v>
      </c>
      <c r="D77" s="126" t="e">
        <f t="shared" si="3"/>
        <v>#NUM!</v>
      </c>
      <c r="E77" s="126" t="e">
        <f>C77*E32</f>
        <v>#NUM!</v>
      </c>
      <c r="F77" s="126" t="e">
        <f t="shared" si="0"/>
        <v>#NUM!</v>
      </c>
      <c r="G77" s="127" t="e">
        <f t="shared" si="1"/>
        <v>#NUM!</v>
      </c>
      <c r="H77" s="120"/>
      <c r="I77" s="121"/>
      <c r="J77" s="122"/>
      <c r="K77" s="122"/>
    </row>
    <row r="78" spans="2:11" x14ac:dyDescent="0.3">
      <c r="B78" s="109">
        <v>42</v>
      </c>
      <c r="C78" s="126" t="e">
        <f t="shared" si="2"/>
        <v>#NUM!</v>
      </c>
      <c r="D78" s="126" t="e">
        <f t="shared" si="3"/>
        <v>#NUM!</v>
      </c>
      <c r="E78" s="126" t="e">
        <f>C78*E32</f>
        <v>#NUM!</v>
      </c>
      <c r="F78" s="126" t="e">
        <f t="shared" si="0"/>
        <v>#NUM!</v>
      </c>
      <c r="G78" s="127" t="e">
        <f t="shared" si="1"/>
        <v>#NUM!</v>
      </c>
      <c r="H78" s="120"/>
      <c r="I78" s="121"/>
      <c r="J78" s="122"/>
      <c r="K78" s="122"/>
    </row>
    <row r="79" spans="2:11" x14ac:dyDescent="0.3">
      <c r="B79" s="109">
        <v>43</v>
      </c>
      <c r="C79" s="126" t="e">
        <f t="shared" si="2"/>
        <v>#NUM!</v>
      </c>
      <c r="D79" s="126" t="e">
        <f t="shared" si="3"/>
        <v>#NUM!</v>
      </c>
      <c r="E79" s="126" t="e">
        <f>C79*E32</f>
        <v>#NUM!</v>
      </c>
      <c r="F79" s="126" t="e">
        <f t="shared" si="0"/>
        <v>#NUM!</v>
      </c>
      <c r="G79" s="127" t="e">
        <f t="shared" si="1"/>
        <v>#NUM!</v>
      </c>
      <c r="H79" s="120"/>
      <c r="I79" s="121"/>
      <c r="J79" s="122"/>
      <c r="K79" s="122"/>
    </row>
    <row r="80" spans="2:11" x14ac:dyDescent="0.3">
      <c r="B80" s="109">
        <v>44</v>
      </c>
      <c r="C80" s="126" t="e">
        <f t="shared" si="2"/>
        <v>#NUM!</v>
      </c>
      <c r="D80" s="126" t="e">
        <f t="shared" si="3"/>
        <v>#NUM!</v>
      </c>
      <c r="E80" s="126" t="e">
        <f>C80*E32</f>
        <v>#NUM!</v>
      </c>
      <c r="F80" s="126" t="e">
        <f t="shared" si="0"/>
        <v>#NUM!</v>
      </c>
      <c r="G80" s="127" t="e">
        <f t="shared" si="1"/>
        <v>#NUM!</v>
      </c>
      <c r="H80" s="120"/>
      <c r="I80" s="121"/>
      <c r="J80" s="122"/>
      <c r="K80" s="122"/>
    </row>
    <row r="81" spans="2:11" x14ac:dyDescent="0.3">
      <c r="B81" s="109">
        <v>45</v>
      </c>
      <c r="C81" s="126" t="e">
        <f t="shared" si="2"/>
        <v>#NUM!</v>
      </c>
      <c r="D81" s="126" t="e">
        <f t="shared" si="3"/>
        <v>#NUM!</v>
      </c>
      <c r="E81" s="126" t="e">
        <f>C81*E32</f>
        <v>#NUM!</v>
      </c>
      <c r="F81" s="126" t="e">
        <f t="shared" si="0"/>
        <v>#NUM!</v>
      </c>
      <c r="G81" s="127" t="e">
        <f t="shared" si="1"/>
        <v>#NUM!</v>
      </c>
      <c r="H81" s="120"/>
      <c r="I81" s="121"/>
      <c r="J81" s="122"/>
      <c r="K81" s="122"/>
    </row>
    <row r="82" spans="2:11" x14ac:dyDescent="0.3">
      <c r="B82" s="109">
        <v>46</v>
      </c>
      <c r="C82" s="126" t="e">
        <f t="shared" si="2"/>
        <v>#NUM!</v>
      </c>
      <c r="D82" s="126" t="e">
        <f t="shared" si="3"/>
        <v>#NUM!</v>
      </c>
      <c r="E82" s="126" t="e">
        <f>C82*E32</f>
        <v>#NUM!</v>
      </c>
      <c r="F82" s="126" t="e">
        <f t="shared" si="0"/>
        <v>#NUM!</v>
      </c>
      <c r="G82" s="127" t="e">
        <f t="shared" si="1"/>
        <v>#NUM!</v>
      </c>
      <c r="H82" s="120"/>
      <c r="I82" s="121"/>
      <c r="J82" s="122"/>
      <c r="K82" s="122"/>
    </row>
    <row r="83" spans="2:11" x14ac:dyDescent="0.3">
      <c r="B83" s="109">
        <v>47</v>
      </c>
      <c r="C83" s="126" t="e">
        <f t="shared" si="2"/>
        <v>#NUM!</v>
      </c>
      <c r="D83" s="126" t="e">
        <f t="shared" si="3"/>
        <v>#NUM!</v>
      </c>
      <c r="E83" s="126" t="e">
        <f>C83*E32</f>
        <v>#NUM!</v>
      </c>
      <c r="F83" s="126" t="e">
        <f t="shared" si="0"/>
        <v>#NUM!</v>
      </c>
      <c r="G83" s="127" t="e">
        <f t="shared" si="1"/>
        <v>#NUM!</v>
      </c>
      <c r="H83" s="120"/>
      <c r="I83" s="120"/>
    </row>
    <row r="84" spans="2:11" x14ac:dyDescent="0.3">
      <c r="B84" s="109">
        <v>48</v>
      </c>
      <c r="C84" s="126" t="e">
        <f t="shared" si="2"/>
        <v>#NUM!</v>
      </c>
      <c r="D84" s="126" t="e">
        <f t="shared" si="3"/>
        <v>#NUM!</v>
      </c>
      <c r="E84" s="126" t="e">
        <f>C84*E32</f>
        <v>#NUM!</v>
      </c>
      <c r="F84" s="126" t="e">
        <f t="shared" si="0"/>
        <v>#NUM!</v>
      </c>
      <c r="G84" s="127" t="e">
        <f t="shared" si="1"/>
        <v>#NUM!</v>
      </c>
      <c r="H84" s="120"/>
      <c r="I84" s="120"/>
    </row>
    <row r="85" spans="2:11" x14ac:dyDescent="0.3">
      <c r="B85" s="109">
        <v>49</v>
      </c>
      <c r="C85" s="126" t="e">
        <f t="shared" si="2"/>
        <v>#NUM!</v>
      </c>
      <c r="D85" s="126" t="e">
        <f t="shared" si="3"/>
        <v>#NUM!</v>
      </c>
      <c r="E85" s="126" t="e">
        <f>C85*E32</f>
        <v>#NUM!</v>
      </c>
      <c r="F85" s="126" t="e">
        <f t="shared" si="0"/>
        <v>#NUM!</v>
      </c>
      <c r="G85" s="127" t="e">
        <f t="shared" si="1"/>
        <v>#NUM!</v>
      </c>
      <c r="H85" s="120"/>
      <c r="I85" s="120"/>
    </row>
    <row r="86" spans="2:11" x14ac:dyDescent="0.3">
      <c r="B86" s="109">
        <v>50</v>
      </c>
      <c r="C86" s="126" t="e">
        <f t="shared" si="2"/>
        <v>#NUM!</v>
      </c>
      <c r="D86" s="126" t="e">
        <f t="shared" si="3"/>
        <v>#NUM!</v>
      </c>
      <c r="E86" s="126" t="e">
        <f>C86*E32</f>
        <v>#NUM!</v>
      </c>
      <c r="F86" s="126" t="e">
        <f t="shared" si="0"/>
        <v>#NUM!</v>
      </c>
      <c r="G86" s="127" t="e">
        <f t="shared" si="1"/>
        <v>#NUM!</v>
      </c>
      <c r="H86" s="120"/>
      <c r="I86" s="120"/>
    </row>
    <row r="87" spans="2:11" x14ac:dyDescent="0.3">
      <c r="B87" s="109">
        <v>51</v>
      </c>
      <c r="C87" s="126" t="e">
        <f t="shared" si="2"/>
        <v>#NUM!</v>
      </c>
      <c r="D87" s="126" t="e">
        <f t="shared" si="3"/>
        <v>#NUM!</v>
      </c>
      <c r="E87" s="126" t="e">
        <f>C87*E32</f>
        <v>#NUM!</v>
      </c>
      <c r="F87" s="126" t="e">
        <f t="shared" si="0"/>
        <v>#NUM!</v>
      </c>
      <c r="G87" s="127" t="e">
        <f t="shared" si="1"/>
        <v>#NUM!</v>
      </c>
      <c r="H87" s="120"/>
      <c r="I87" s="120"/>
    </row>
    <row r="88" spans="2:11" x14ac:dyDescent="0.3">
      <c r="B88" s="109">
        <v>52</v>
      </c>
      <c r="C88" s="126" t="e">
        <f t="shared" si="2"/>
        <v>#NUM!</v>
      </c>
      <c r="D88" s="126" t="e">
        <f t="shared" si="3"/>
        <v>#NUM!</v>
      </c>
      <c r="E88" s="126" t="e">
        <f>C88*E32</f>
        <v>#NUM!</v>
      </c>
      <c r="F88" s="126" t="e">
        <f t="shared" si="0"/>
        <v>#NUM!</v>
      </c>
      <c r="G88" s="127" t="e">
        <f t="shared" si="1"/>
        <v>#NUM!</v>
      </c>
      <c r="H88" s="120"/>
      <c r="I88" s="120"/>
    </row>
    <row r="89" spans="2:11" x14ac:dyDescent="0.3">
      <c r="B89" s="109">
        <v>53</v>
      </c>
      <c r="C89" s="126" t="e">
        <f t="shared" si="2"/>
        <v>#NUM!</v>
      </c>
      <c r="D89" s="126" t="e">
        <f t="shared" si="3"/>
        <v>#NUM!</v>
      </c>
      <c r="E89" s="126" t="e">
        <f>C89*E32</f>
        <v>#NUM!</v>
      </c>
      <c r="F89" s="126" t="e">
        <f t="shared" si="0"/>
        <v>#NUM!</v>
      </c>
      <c r="G89" s="127" t="e">
        <f t="shared" si="1"/>
        <v>#NUM!</v>
      </c>
      <c r="H89" s="120"/>
      <c r="I89" s="120"/>
    </row>
    <row r="90" spans="2:11" x14ac:dyDescent="0.3">
      <c r="B90" s="109">
        <v>54</v>
      </c>
      <c r="C90" s="126" t="e">
        <f t="shared" si="2"/>
        <v>#NUM!</v>
      </c>
      <c r="D90" s="126" t="e">
        <f t="shared" si="3"/>
        <v>#NUM!</v>
      </c>
      <c r="E90" s="126" t="e">
        <f>C90*E32</f>
        <v>#NUM!</v>
      </c>
      <c r="F90" s="126" t="e">
        <f t="shared" si="0"/>
        <v>#NUM!</v>
      </c>
      <c r="G90" s="127" t="e">
        <f t="shared" si="1"/>
        <v>#NUM!</v>
      </c>
      <c r="H90" s="120"/>
      <c r="I90" s="120"/>
    </row>
    <row r="91" spans="2:11" x14ac:dyDescent="0.3">
      <c r="B91" s="109">
        <v>55</v>
      </c>
      <c r="C91" s="126" t="e">
        <f t="shared" si="2"/>
        <v>#NUM!</v>
      </c>
      <c r="D91" s="126" t="e">
        <f t="shared" si="3"/>
        <v>#NUM!</v>
      </c>
      <c r="E91" s="126" t="e">
        <f>C91*E32</f>
        <v>#NUM!</v>
      </c>
      <c r="F91" s="126" t="e">
        <f t="shared" si="0"/>
        <v>#NUM!</v>
      </c>
      <c r="G91" s="127" t="e">
        <f t="shared" si="1"/>
        <v>#NUM!</v>
      </c>
      <c r="H91" s="120"/>
      <c r="I91" s="120"/>
    </row>
    <row r="92" spans="2:11" x14ac:dyDescent="0.3">
      <c r="B92" s="109">
        <v>56</v>
      </c>
      <c r="C92" s="126" t="e">
        <f t="shared" si="2"/>
        <v>#NUM!</v>
      </c>
      <c r="D92" s="126" t="e">
        <f t="shared" si="3"/>
        <v>#NUM!</v>
      </c>
      <c r="E92" s="126" t="e">
        <f>C92*E32</f>
        <v>#NUM!</v>
      </c>
      <c r="F92" s="126" t="e">
        <f t="shared" si="0"/>
        <v>#NUM!</v>
      </c>
      <c r="G92" s="127" t="e">
        <f t="shared" si="1"/>
        <v>#NUM!</v>
      </c>
      <c r="H92" s="120"/>
      <c r="I92" s="120"/>
    </row>
    <row r="93" spans="2:11" x14ac:dyDescent="0.3">
      <c r="B93" s="109">
        <v>57</v>
      </c>
      <c r="C93" s="126" t="e">
        <f t="shared" si="2"/>
        <v>#NUM!</v>
      </c>
      <c r="D93" s="126" t="e">
        <f t="shared" si="3"/>
        <v>#NUM!</v>
      </c>
      <c r="E93" s="126" t="e">
        <f>C93*E32</f>
        <v>#NUM!</v>
      </c>
      <c r="F93" s="126" t="e">
        <f t="shared" si="0"/>
        <v>#NUM!</v>
      </c>
      <c r="G93" s="127" t="e">
        <f t="shared" si="1"/>
        <v>#NUM!</v>
      </c>
      <c r="H93" s="120"/>
      <c r="I93" s="120"/>
    </row>
    <row r="94" spans="2:11" x14ac:dyDescent="0.3">
      <c r="B94" s="109">
        <v>58</v>
      </c>
      <c r="C94" s="126" t="e">
        <f t="shared" si="2"/>
        <v>#NUM!</v>
      </c>
      <c r="D94" s="126" t="e">
        <f t="shared" si="3"/>
        <v>#NUM!</v>
      </c>
      <c r="E94" s="126" t="e">
        <f>C94*E32</f>
        <v>#NUM!</v>
      </c>
      <c r="F94" s="126" t="e">
        <f t="shared" si="0"/>
        <v>#NUM!</v>
      </c>
      <c r="G94" s="127" t="e">
        <f t="shared" si="1"/>
        <v>#NUM!</v>
      </c>
      <c r="H94" s="120"/>
      <c r="I94" s="120"/>
    </row>
    <row r="95" spans="2:11" x14ac:dyDescent="0.3">
      <c r="B95" s="109">
        <v>59</v>
      </c>
      <c r="C95" s="126" t="e">
        <f t="shared" si="2"/>
        <v>#NUM!</v>
      </c>
      <c r="D95" s="126" t="e">
        <f t="shared" si="3"/>
        <v>#NUM!</v>
      </c>
      <c r="E95" s="126" t="e">
        <f>C95*E32</f>
        <v>#NUM!</v>
      </c>
      <c r="F95" s="126" t="e">
        <f t="shared" si="0"/>
        <v>#NUM!</v>
      </c>
      <c r="G95" s="127" t="e">
        <f t="shared" si="1"/>
        <v>#NUM!</v>
      </c>
      <c r="H95" s="120"/>
      <c r="I95" s="120"/>
    </row>
    <row r="96" spans="2:11" x14ac:dyDescent="0.3">
      <c r="B96" s="109">
        <v>60</v>
      </c>
      <c r="C96" s="126" t="e">
        <f t="shared" si="2"/>
        <v>#NUM!</v>
      </c>
      <c r="D96" s="126" t="e">
        <f t="shared" si="3"/>
        <v>#NUM!</v>
      </c>
      <c r="E96" s="126" t="e">
        <f>C96*E32</f>
        <v>#NUM!</v>
      </c>
      <c r="F96" s="126" t="e">
        <f t="shared" si="0"/>
        <v>#NUM!</v>
      </c>
      <c r="G96" s="127" t="e">
        <f t="shared" si="1"/>
        <v>#NUM!</v>
      </c>
      <c r="H96" s="120"/>
      <c r="I96" s="120"/>
    </row>
    <row r="97" spans="2:9" x14ac:dyDescent="0.3">
      <c r="B97" s="109">
        <v>61</v>
      </c>
      <c r="C97" s="126" t="e">
        <f t="shared" si="2"/>
        <v>#NUM!</v>
      </c>
      <c r="D97" s="126" t="e">
        <f t="shared" si="3"/>
        <v>#NUM!</v>
      </c>
      <c r="E97" s="126" t="e">
        <f>C97*E32</f>
        <v>#NUM!</v>
      </c>
      <c r="F97" s="126" t="e">
        <f t="shared" si="0"/>
        <v>#NUM!</v>
      </c>
      <c r="G97" s="127" t="e">
        <f t="shared" si="1"/>
        <v>#NUM!</v>
      </c>
      <c r="H97" s="120"/>
      <c r="I97" s="120"/>
    </row>
    <row r="98" spans="2:9" x14ac:dyDescent="0.3">
      <c r="B98" s="109">
        <v>62</v>
      </c>
      <c r="C98" s="126" t="e">
        <f t="shared" si="2"/>
        <v>#NUM!</v>
      </c>
      <c r="D98" s="126" t="e">
        <f t="shared" si="3"/>
        <v>#NUM!</v>
      </c>
      <c r="E98" s="126" t="e">
        <f>C98*E32</f>
        <v>#NUM!</v>
      </c>
      <c r="F98" s="126" t="e">
        <f t="shared" si="0"/>
        <v>#NUM!</v>
      </c>
      <c r="G98" s="127" t="e">
        <f t="shared" si="1"/>
        <v>#NUM!</v>
      </c>
      <c r="H98" s="120"/>
      <c r="I98" s="120"/>
    </row>
    <row r="99" spans="2:9" x14ac:dyDescent="0.3">
      <c r="B99" s="109">
        <v>63</v>
      </c>
      <c r="C99" s="126" t="e">
        <f t="shared" si="2"/>
        <v>#NUM!</v>
      </c>
      <c r="D99" s="126" t="e">
        <f t="shared" si="3"/>
        <v>#NUM!</v>
      </c>
      <c r="E99" s="126" t="e">
        <f>C99*E32</f>
        <v>#NUM!</v>
      </c>
      <c r="F99" s="126" t="e">
        <f t="shared" si="0"/>
        <v>#NUM!</v>
      </c>
      <c r="G99" s="127" t="e">
        <f t="shared" si="1"/>
        <v>#NUM!</v>
      </c>
      <c r="H99" s="120"/>
      <c r="I99" s="120"/>
    </row>
    <row r="100" spans="2:9" x14ac:dyDescent="0.3">
      <c r="B100" s="109">
        <v>64</v>
      </c>
      <c r="C100" s="126" t="e">
        <f t="shared" si="2"/>
        <v>#NUM!</v>
      </c>
      <c r="D100" s="126" t="e">
        <f t="shared" si="3"/>
        <v>#NUM!</v>
      </c>
      <c r="E100" s="126" t="e">
        <f>C100*E32</f>
        <v>#NUM!</v>
      </c>
      <c r="F100" s="126" t="e">
        <f t="shared" si="0"/>
        <v>#NUM!</v>
      </c>
      <c r="G100" s="127" t="e">
        <f t="shared" si="1"/>
        <v>#NUM!</v>
      </c>
      <c r="H100" s="120"/>
      <c r="I100" s="120"/>
    </row>
    <row r="101" spans="2:9" x14ac:dyDescent="0.3">
      <c r="B101" s="109">
        <v>65</v>
      </c>
      <c r="C101" s="126" t="e">
        <f t="shared" si="2"/>
        <v>#NUM!</v>
      </c>
      <c r="D101" s="126" t="e">
        <f t="shared" si="3"/>
        <v>#NUM!</v>
      </c>
      <c r="E101" s="126" t="e">
        <f>C101*E32</f>
        <v>#NUM!</v>
      </c>
      <c r="F101" s="126" t="e">
        <f t="shared" si="0"/>
        <v>#NUM!</v>
      </c>
      <c r="G101" s="127" t="e">
        <f t="shared" si="1"/>
        <v>#NUM!</v>
      </c>
      <c r="H101" s="120"/>
      <c r="I101" s="120"/>
    </row>
    <row r="102" spans="2:9" x14ac:dyDescent="0.3">
      <c r="B102" s="109">
        <v>66</v>
      </c>
      <c r="C102" s="126" t="e">
        <f t="shared" si="2"/>
        <v>#NUM!</v>
      </c>
      <c r="D102" s="126" t="e">
        <f t="shared" si="3"/>
        <v>#NUM!</v>
      </c>
      <c r="E102" s="126" t="e">
        <f>C102*E32</f>
        <v>#NUM!</v>
      </c>
      <c r="F102" s="126" t="e">
        <f t="shared" si="0"/>
        <v>#NUM!</v>
      </c>
      <c r="G102" s="127" t="e">
        <f t="shared" si="1"/>
        <v>#NUM!</v>
      </c>
      <c r="H102" s="120"/>
      <c r="I102" s="120"/>
    </row>
    <row r="103" spans="2:9" x14ac:dyDescent="0.3">
      <c r="B103" s="109">
        <v>67</v>
      </c>
      <c r="C103" s="126" t="e">
        <f t="shared" si="2"/>
        <v>#NUM!</v>
      </c>
      <c r="D103" s="126" t="e">
        <f t="shared" si="3"/>
        <v>#NUM!</v>
      </c>
      <c r="E103" s="126" t="e">
        <f>C103*E32</f>
        <v>#NUM!</v>
      </c>
      <c r="F103" s="126" t="e">
        <f t="shared" ref="F103:F166" si="4">D103-E103</f>
        <v>#NUM!</v>
      </c>
      <c r="G103" s="127" t="e">
        <f t="shared" ref="G103:G166" si="5">C103-F103</f>
        <v>#NUM!</v>
      </c>
      <c r="H103" s="120"/>
      <c r="I103" s="120"/>
    </row>
    <row r="104" spans="2:9" x14ac:dyDescent="0.3">
      <c r="B104" s="109">
        <v>68</v>
      </c>
      <c r="C104" s="126" t="e">
        <f t="shared" ref="C104:C167" si="6">G103</f>
        <v>#NUM!</v>
      </c>
      <c r="D104" s="126" t="e">
        <f t="shared" si="3"/>
        <v>#NUM!</v>
      </c>
      <c r="E104" s="126" t="e">
        <f>C104*E32</f>
        <v>#NUM!</v>
      </c>
      <c r="F104" s="126" t="e">
        <f t="shared" si="4"/>
        <v>#NUM!</v>
      </c>
      <c r="G104" s="127" t="e">
        <f t="shared" si="5"/>
        <v>#NUM!</v>
      </c>
      <c r="H104" s="120"/>
      <c r="I104" s="120"/>
    </row>
    <row r="105" spans="2:9" x14ac:dyDescent="0.3">
      <c r="B105" s="109">
        <v>69</v>
      </c>
      <c r="C105" s="126" t="e">
        <f t="shared" si="6"/>
        <v>#NUM!</v>
      </c>
      <c r="D105" s="126" t="e">
        <f t="shared" ref="D105:D168" si="7">+D104</f>
        <v>#NUM!</v>
      </c>
      <c r="E105" s="126" t="e">
        <f>C105*E32</f>
        <v>#NUM!</v>
      </c>
      <c r="F105" s="126" t="e">
        <f t="shared" si="4"/>
        <v>#NUM!</v>
      </c>
      <c r="G105" s="127" t="e">
        <f t="shared" si="5"/>
        <v>#NUM!</v>
      </c>
      <c r="H105" s="120"/>
      <c r="I105" s="120"/>
    </row>
    <row r="106" spans="2:9" x14ac:dyDescent="0.3">
      <c r="B106" s="109">
        <v>70</v>
      </c>
      <c r="C106" s="126" t="e">
        <f t="shared" si="6"/>
        <v>#NUM!</v>
      </c>
      <c r="D106" s="126" t="e">
        <f t="shared" si="7"/>
        <v>#NUM!</v>
      </c>
      <c r="E106" s="126" t="e">
        <f>C106*E32</f>
        <v>#NUM!</v>
      </c>
      <c r="F106" s="126" t="e">
        <f t="shared" si="4"/>
        <v>#NUM!</v>
      </c>
      <c r="G106" s="127" t="e">
        <f t="shared" si="5"/>
        <v>#NUM!</v>
      </c>
      <c r="H106" s="120"/>
      <c r="I106" s="120"/>
    </row>
    <row r="107" spans="2:9" x14ac:dyDescent="0.3">
      <c r="B107" s="109">
        <v>71</v>
      </c>
      <c r="C107" s="126" t="e">
        <f t="shared" si="6"/>
        <v>#NUM!</v>
      </c>
      <c r="D107" s="126" t="e">
        <f t="shared" si="7"/>
        <v>#NUM!</v>
      </c>
      <c r="E107" s="126" t="e">
        <f>C107*E32</f>
        <v>#NUM!</v>
      </c>
      <c r="F107" s="126" t="e">
        <f t="shared" si="4"/>
        <v>#NUM!</v>
      </c>
      <c r="G107" s="127" t="e">
        <f t="shared" si="5"/>
        <v>#NUM!</v>
      </c>
      <c r="H107" s="120"/>
      <c r="I107" s="120"/>
    </row>
    <row r="108" spans="2:9" x14ac:dyDescent="0.3">
      <c r="B108" s="109">
        <v>72</v>
      </c>
      <c r="C108" s="126" t="e">
        <f t="shared" si="6"/>
        <v>#NUM!</v>
      </c>
      <c r="D108" s="126" t="e">
        <f t="shared" si="7"/>
        <v>#NUM!</v>
      </c>
      <c r="E108" s="126" t="e">
        <f>C108*E32</f>
        <v>#NUM!</v>
      </c>
      <c r="F108" s="126" t="e">
        <f t="shared" si="4"/>
        <v>#NUM!</v>
      </c>
      <c r="G108" s="127" t="e">
        <f t="shared" si="5"/>
        <v>#NUM!</v>
      </c>
      <c r="H108" s="120"/>
      <c r="I108" s="120"/>
    </row>
    <row r="109" spans="2:9" x14ac:dyDescent="0.3">
      <c r="B109" s="109">
        <v>73</v>
      </c>
      <c r="C109" s="126" t="e">
        <f t="shared" si="6"/>
        <v>#NUM!</v>
      </c>
      <c r="D109" s="126" t="e">
        <f t="shared" si="7"/>
        <v>#NUM!</v>
      </c>
      <c r="E109" s="126" t="e">
        <f>C109*E32</f>
        <v>#NUM!</v>
      </c>
      <c r="F109" s="126" t="e">
        <f t="shared" si="4"/>
        <v>#NUM!</v>
      </c>
      <c r="G109" s="127" t="e">
        <f t="shared" si="5"/>
        <v>#NUM!</v>
      </c>
      <c r="H109" s="120"/>
      <c r="I109" s="120"/>
    </row>
    <row r="110" spans="2:9" x14ac:dyDescent="0.3">
      <c r="B110" s="109">
        <v>74</v>
      </c>
      <c r="C110" s="126" t="e">
        <f t="shared" si="6"/>
        <v>#NUM!</v>
      </c>
      <c r="D110" s="126" t="e">
        <f t="shared" si="7"/>
        <v>#NUM!</v>
      </c>
      <c r="E110" s="126" t="e">
        <f>C110*E32</f>
        <v>#NUM!</v>
      </c>
      <c r="F110" s="126" t="e">
        <f t="shared" si="4"/>
        <v>#NUM!</v>
      </c>
      <c r="G110" s="127" t="e">
        <f t="shared" si="5"/>
        <v>#NUM!</v>
      </c>
      <c r="H110" s="120"/>
      <c r="I110" s="120"/>
    </row>
    <row r="111" spans="2:9" x14ac:dyDescent="0.3">
      <c r="B111" s="109">
        <v>75</v>
      </c>
      <c r="C111" s="126" t="e">
        <f t="shared" si="6"/>
        <v>#NUM!</v>
      </c>
      <c r="D111" s="126" t="e">
        <f t="shared" si="7"/>
        <v>#NUM!</v>
      </c>
      <c r="E111" s="126" t="e">
        <f>C111*E32</f>
        <v>#NUM!</v>
      </c>
      <c r="F111" s="126" t="e">
        <f t="shared" si="4"/>
        <v>#NUM!</v>
      </c>
      <c r="G111" s="127" t="e">
        <f t="shared" si="5"/>
        <v>#NUM!</v>
      </c>
      <c r="H111" s="120"/>
      <c r="I111" s="120"/>
    </row>
    <row r="112" spans="2:9" x14ac:dyDescent="0.3">
      <c r="B112" s="109">
        <v>76</v>
      </c>
      <c r="C112" s="126" t="e">
        <f t="shared" si="6"/>
        <v>#NUM!</v>
      </c>
      <c r="D112" s="126" t="e">
        <f t="shared" si="7"/>
        <v>#NUM!</v>
      </c>
      <c r="E112" s="126" t="e">
        <f>C112*E32</f>
        <v>#NUM!</v>
      </c>
      <c r="F112" s="126" t="e">
        <f t="shared" si="4"/>
        <v>#NUM!</v>
      </c>
      <c r="G112" s="127" t="e">
        <f t="shared" si="5"/>
        <v>#NUM!</v>
      </c>
      <c r="H112" s="120"/>
      <c r="I112" s="120"/>
    </row>
    <row r="113" spans="2:9" x14ac:dyDescent="0.3">
      <c r="B113" s="109">
        <v>77</v>
      </c>
      <c r="C113" s="126" t="e">
        <f t="shared" si="6"/>
        <v>#NUM!</v>
      </c>
      <c r="D113" s="126" t="e">
        <f t="shared" si="7"/>
        <v>#NUM!</v>
      </c>
      <c r="E113" s="126" t="e">
        <f>C113*E32</f>
        <v>#NUM!</v>
      </c>
      <c r="F113" s="126" t="e">
        <f t="shared" si="4"/>
        <v>#NUM!</v>
      </c>
      <c r="G113" s="127" t="e">
        <f t="shared" si="5"/>
        <v>#NUM!</v>
      </c>
      <c r="H113" s="120"/>
      <c r="I113" s="120"/>
    </row>
    <row r="114" spans="2:9" x14ac:dyDescent="0.3">
      <c r="B114" s="109">
        <v>78</v>
      </c>
      <c r="C114" s="126" t="e">
        <f t="shared" si="6"/>
        <v>#NUM!</v>
      </c>
      <c r="D114" s="126" t="e">
        <f t="shared" si="7"/>
        <v>#NUM!</v>
      </c>
      <c r="E114" s="126" t="e">
        <f>C114*E32</f>
        <v>#NUM!</v>
      </c>
      <c r="F114" s="126" t="e">
        <f t="shared" si="4"/>
        <v>#NUM!</v>
      </c>
      <c r="G114" s="127" t="e">
        <f t="shared" si="5"/>
        <v>#NUM!</v>
      </c>
      <c r="H114" s="120"/>
      <c r="I114" s="120"/>
    </row>
    <row r="115" spans="2:9" x14ac:dyDescent="0.3">
      <c r="B115" s="109">
        <v>79</v>
      </c>
      <c r="C115" s="126" t="e">
        <f t="shared" si="6"/>
        <v>#NUM!</v>
      </c>
      <c r="D115" s="126" t="e">
        <f t="shared" si="7"/>
        <v>#NUM!</v>
      </c>
      <c r="E115" s="126" t="e">
        <f>C115*E32</f>
        <v>#NUM!</v>
      </c>
      <c r="F115" s="126" t="e">
        <f t="shared" si="4"/>
        <v>#NUM!</v>
      </c>
      <c r="G115" s="127" t="e">
        <f t="shared" si="5"/>
        <v>#NUM!</v>
      </c>
      <c r="H115" s="120"/>
      <c r="I115" s="120"/>
    </row>
    <row r="116" spans="2:9" x14ac:dyDescent="0.3">
      <c r="B116" s="109">
        <v>80</v>
      </c>
      <c r="C116" s="126" t="e">
        <f t="shared" si="6"/>
        <v>#NUM!</v>
      </c>
      <c r="D116" s="126" t="e">
        <f t="shared" si="7"/>
        <v>#NUM!</v>
      </c>
      <c r="E116" s="126" t="e">
        <f>C116*E32</f>
        <v>#NUM!</v>
      </c>
      <c r="F116" s="126" t="e">
        <f t="shared" si="4"/>
        <v>#NUM!</v>
      </c>
      <c r="G116" s="127" t="e">
        <f t="shared" si="5"/>
        <v>#NUM!</v>
      </c>
      <c r="H116" s="120"/>
      <c r="I116" s="120"/>
    </row>
    <row r="117" spans="2:9" x14ac:dyDescent="0.3">
      <c r="B117" s="109">
        <v>81</v>
      </c>
      <c r="C117" s="126" t="e">
        <f t="shared" si="6"/>
        <v>#NUM!</v>
      </c>
      <c r="D117" s="126" t="e">
        <f t="shared" si="7"/>
        <v>#NUM!</v>
      </c>
      <c r="E117" s="126" t="e">
        <f>C117*E32</f>
        <v>#NUM!</v>
      </c>
      <c r="F117" s="126" t="e">
        <f t="shared" si="4"/>
        <v>#NUM!</v>
      </c>
      <c r="G117" s="127" t="e">
        <f t="shared" si="5"/>
        <v>#NUM!</v>
      </c>
      <c r="H117" s="120"/>
      <c r="I117" s="120"/>
    </row>
    <row r="118" spans="2:9" x14ac:dyDescent="0.3">
      <c r="B118" s="109">
        <v>82</v>
      </c>
      <c r="C118" s="126" t="e">
        <f t="shared" si="6"/>
        <v>#NUM!</v>
      </c>
      <c r="D118" s="126" t="e">
        <f t="shared" si="7"/>
        <v>#NUM!</v>
      </c>
      <c r="E118" s="126" t="e">
        <f>C118*E32</f>
        <v>#NUM!</v>
      </c>
      <c r="F118" s="126" t="e">
        <f t="shared" si="4"/>
        <v>#NUM!</v>
      </c>
      <c r="G118" s="127" t="e">
        <f t="shared" si="5"/>
        <v>#NUM!</v>
      </c>
      <c r="H118" s="120"/>
      <c r="I118" s="120"/>
    </row>
    <row r="119" spans="2:9" x14ac:dyDescent="0.3">
      <c r="B119" s="109">
        <v>83</v>
      </c>
      <c r="C119" s="126" t="e">
        <f t="shared" si="6"/>
        <v>#NUM!</v>
      </c>
      <c r="D119" s="126" t="e">
        <f t="shared" si="7"/>
        <v>#NUM!</v>
      </c>
      <c r="E119" s="126" t="e">
        <f>C119*E32</f>
        <v>#NUM!</v>
      </c>
      <c r="F119" s="126" t="e">
        <f t="shared" si="4"/>
        <v>#NUM!</v>
      </c>
      <c r="G119" s="127" t="e">
        <f t="shared" si="5"/>
        <v>#NUM!</v>
      </c>
      <c r="H119" s="120"/>
      <c r="I119" s="120"/>
    </row>
    <row r="120" spans="2:9" x14ac:dyDescent="0.3">
      <c r="B120" s="109">
        <v>84</v>
      </c>
      <c r="C120" s="126" t="e">
        <f t="shared" si="6"/>
        <v>#NUM!</v>
      </c>
      <c r="D120" s="126" t="e">
        <f t="shared" si="7"/>
        <v>#NUM!</v>
      </c>
      <c r="E120" s="126" t="e">
        <f>C120*E32</f>
        <v>#NUM!</v>
      </c>
      <c r="F120" s="126" t="e">
        <f t="shared" si="4"/>
        <v>#NUM!</v>
      </c>
      <c r="G120" s="127" t="e">
        <f t="shared" si="5"/>
        <v>#NUM!</v>
      </c>
      <c r="H120" s="120"/>
      <c r="I120" s="120"/>
    </row>
    <row r="121" spans="2:9" x14ac:dyDescent="0.3">
      <c r="B121" s="109">
        <v>85</v>
      </c>
      <c r="C121" s="126" t="e">
        <f t="shared" si="6"/>
        <v>#NUM!</v>
      </c>
      <c r="D121" s="126" t="e">
        <f t="shared" si="7"/>
        <v>#NUM!</v>
      </c>
      <c r="E121" s="126" t="e">
        <f>C121*E32</f>
        <v>#NUM!</v>
      </c>
      <c r="F121" s="126" t="e">
        <f t="shared" si="4"/>
        <v>#NUM!</v>
      </c>
      <c r="G121" s="127" t="e">
        <f t="shared" si="5"/>
        <v>#NUM!</v>
      </c>
      <c r="H121" s="120"/>
      <c r="I121" s="120"/>
    </row>
    <row r="122" spans="2:9" x14ac:dyDescent="0.3">
      <c r="B122" s="109">
        <v>86</v>
      </c>
      <c r="C122" s="126" t="e">
        <f t="shared" si="6"/>
        <v>#NUM!</v>
      </c>
      <c r="D122" s="126" t="e">
        <f t="shared" si="7"/>
        <v>#NUM!</v>
      </c>
      <c r="E122" s="126" t="e">
        <f>C122*E32</f>
        <v>#NUM!</v>
      </c>
      <c r="F122" s="126" t="e">
        <f t="shared" si="4"/>
        <v>#NUM!</v>
      </c>
      <c r="G122" s="127" t="e">
        <f t="shared" si="5"/>
        <v>#NUM!</v>
      </c>
      <c r="H122" s="120"/>
      <c r="I122" s="120"/>
    </row>
    <row r="123" spans="2:9" x14ac:dyDescent="0.3">
      <c r="B123" s="109">
        <v>87</v>
      </c>
      <c r="C123" s="126" t="e">
        <f t="shared" si="6"/>
        <v>#NUM!</v>
      </c>
      <c r="D123" s="126" t="e">
        <f t="shared" si="7"/>
        <v>#NUM!</v>
      </c>
      <c r="E123" s="126" t="e">
        <f>C123*E32</f>
        <v>#NUM!</v>
      </c>
      <c r="F123" s="126" t="e">
        <f t="shared" si="4"/>
        <v>#NUM!</v>
      </c>
      <c r="G123" s="127" t="e">
        <f t="shared" si="5"/>
        <v>#NUM!</v>
      </c>
      <c r="H123" s="120"/>
      <c r="I123" s="120"/>
    </row>
    <row r="124" spans="2:9" x14ac:dyDescent="0.3">
      <c r="B124" s="109">
        <v>88</v>
      </c>
      <c r="C124" s="126" t="e">
        <f t="shared" si="6"/>
        <v>#NUM!</v>
      </c>
      <c r="D124" s="126" t="e">
        <f t="shared" si="7"/>
        <v>#NUM!</v>
      </c>
      <c r="E124" s="126" t="e">
        <f>C124*E32</f>
        <v>#NUM!</v>
      </c>
      <c r="F124" s="126" t="e">
        <f t="shared" si="4"/>
        <v>#NUM!</v>
      </c>
      <c r="G124" s="127" t="e">
        <f t="shared" si="5"/>
        <v>#NUM!</v>
      </c>
      <c r="H124" s="120"/>
      <c r="I124" s="120"/>
    </row>
    <row r="125" spans="2:9" x14ac:dyDescent="0.3">
      <c r="B125" s="109">
        <v>89</v>
      </c>
      <c r="C125" s="126" t="e">
        <f t="shared" si="6"/>
        <v>#NUM!</v>
      </c>
      <c r="D125" s="126" t="e">
        <f t="shared" si="7"/>
        <v>#NUM!</v>
      </c>
      <c r="E125" s="126" t="e">
        <f>C125*E32</f>
        <v>#NUM!</v>
      </c>
      <c r="F125" s="126" t="e">
        <f t="shared" si="4"/>
        <v>#NUM!</v>
      </c>
      <c r="G125" s="127" t="e">
        <f t="shared" si="5"/>
        <v>#NUM!</v>
      </c>
      <c r="H125" s="120"/>
      <c r="I125" s="120"/>
    </row>
    <row r="126" spans="2:9" x14ac:dyDescent="0.3">
      <c r="B126" s="109">
        <v>90</v>
      </c>
      <c r="C126" s="126" t="e">
        <f t="shared" si="6"/>
        <v>#NUM!</v>
      </c>
      <c r="D126" s="126" t="e">
        <f t="shared" si="7"/>
        <v>#NUM!</v>
      </c>
      <c r="E126" s="126" t="e">
        <f>C126*E32</f>
        <v>#NUM!</v>
      </c>
      <c r="F126" s="126" t="e">
        <f t="shared" si="4"/>
        <v>#NUM!</v>
      </c>
      <c r="G126" s="127" t="e">
        <f t="shared" si="5"/>
        <v>#NUM!</v>
      </c>
      <c r="H126" s="120"/>
      <c r="I126" s="120"/>
    </row>
    <row r="127" spans="2:9" x14ac:dyDescent="0.3">
      <c r="B127" s="109">
        <v>91</v>
      </c>
      <c r="C127" s="126" t="e">
        <f t="shared" si="6"/>
        <v>#NUM!</v>
      </c>
      <c r="D127" s="126" t="e">
        <f t="shared" si="7"/>
        <v>#NUM!</v>
      </c>
      <c r="E127" s="126" t="e">
        <f>C127*E32</f>
        <v>#NUM!</v>
      </c>
      <c r="F127" s="126" t="e">
        <f t="shared" si="4"/>
        <v>#NUM!</v>
      </c>
      <c r="G127" s="127" t="e">
        <f t="shared" si="5"/>
        <v>#NUM!</v>
      </c>
      <c r="H127" s="120"/>
      <c r="I127" s="120"/>
    </row>
    <row r="128" spans="2:9" x14ac:dyDescent="0.3">
      <c r="B128" s="109">
        <v>92</v>
      </c>
      <c r="C128" s="126" t="e">
        <f t="shared" si="6"/>
        <v>#NUM!</v>
      </c>
      <c r="D128" s="126" t="e">
        <f t="shared" si="7"/>
        <v>#NUM!</v>
      </c>
      <c r="E128" s="126" t="e">
        <f>C128*E32</f>
        <v>#NUM!</v>
      </c>
      <c r="F128" s="126" t="e">
        <f t="shared" si="4"/>
        <v>#NUM!</v>
      </c>
      <c r="G128" s="127" t="e">
        <f t="shared" si="5"/>
        <v>#NUM!</v>
      </c>
      <c r="H128" s="120"/>
      <c r="I128" s="120"/>
    </row>
    <row r="129" spans="2:9" x14ac:dyDescent="0.3">
      <c r="B129" s="109">
        <v>93</v>
      </c>
      <c r="C129" s="126" t="e">
        <f t="shared" si="6"/>
        <v>#NUM!</v>
      </c>
      <c r="D129" s="126" t="e">
        <f t="shared" si="7"/>
        <v>#NUM!</v>
      </c>
      <c r="E129" s="126" t="e">
        <f>C129*E32</f>
        <v>#NUM!</v>
      </c>
      <c r="F129" s="126" t="e">
        <f t="shared" si="4"/>
        <v>#NUM!</v>
      </c>
      <c r="G129" s="127" t="e">
        <f t="shared" si="5"/>
        <v>#NUM!</v>
      </c>
      <c r="H129" s="120"/>
      <c r="I129" s="120"/>
    </row>
    <row r="130" spans="2:9" x14ac:dyDescent="0.3">
      <c r="B130" s="109">
        <v>94</v>
      </c>
      <c r="C130" s="126" t="e">
        <f t="shared" si="6"/>
        <v>#NUM!</v>
      </c>
      <c r="D130" s="126" t="e">
        <f t="shared" si="7"/>
        <v>#NUM!</v>
      </c>
      <c r="E130" s="126" t="e">
        <f>C130*E32</f>
        <v>#NUM!</v>
      </c>
      <c r="F130" s="126" t="e">
        <f t="shared" si="4"/>
        <v>#NUM!</v>
      </c>
      <c r="G130" s="127" t="e">
        <f t="shared" si="5"/>
        <v>#NUM!</v>
      </c>
      <c r="H130" s="120"/>
      <c r="I130" s="120"/>
    </row>
    <row r="131" spans="2:9" x14ac:dyDescent="0.3">
      <c r="B131" s="109">
        <v>95</v>
      </c>
      <c r="C131" s="126" t="e">
        <f t="shared" si="6"/>
        <v>#NUM!</v>
      </c>
      <c r="D131" s="126" t="e">
        <f t="shared" si="7"/>
        <v>#NUM!</v>
      </c>
      <c r="E131" s="126" t="e">
        <f>C131*E32</f>
        <v>#NUM!</v>
      </c>
      <c r="F131" s="126" t="e">
        <f t="shared" si="4"/>
        <v>#NUM!</v>
      </c>
      <c r="G131" s="127" t="e">
        <f t="shared" si="5"/>
        <v>#NUM!</v>
      </c>
      <c r="H131" s="120"/>
      <c r="I131" s="120"/>
    </row>
    <row r="132" spans="2:9" x14ac:dyDescent="0.3">
      <c r="B132" s="109">
        <v>96</v>
      </c>
      <c r="C132" s="126" t="e">
        <f t="shared" si="6"/>
        <v>#NUM!</v>
      </c>
      <c r="D132" s="126" t="e">
        <f t="shared" si="7"/>
        <v>#NUM!</v>
      </c>
      <c r="E132" s="126" t="e">
        <f>C132*E32</f>
        <v>#NUM!</v>
      </c>
      <c r="F132" s="126" t="e">
        <f t="shared" si="4"/>
        <v>#NUM!</v>
      </c>
      <c r="G132" s="127" t="e">
        <f t="shared" si="5"/>
        <v>#NUM!</v>
      </c>
      <c r="H132" s="120"/>
      <c r="I132" s="120"/>
    </row>
    <row r="133" spans="2:9" x14ac:dyDescent="0.3">
      <c r="B133" s="109">
        <v>97</v>
      </c>
      <c r="C133" s="126" t="e">
        <f t="shared" si="6"/>
        <v>#NUM!</v>
      </c>
      <c r="D133" s="126" t="e">
        <f t="shared" si="7"/>
        <v>#NUM!</v>
      </c>
      <c r="E133" s="126" t="e">
        <f>C133*E32</f>
        <v>#NUM!</v>
      </c>
      <c r="F133" s="126" t="e">
        <f t="shared" si="4"/>
        <v>#NUM!</v>
      </c>
      <c r="G133" s="127" t="e">
        <f t="shared" si="5"/>
        <v>#NUM!</v>
      </c>
      <c r="H133" s="120"/>
      <c r="I133" s="120"/>
    </row>
    <row r="134" spans="2:9" x14ac:dyDescent="0.3">
      <c r="B134" s="109">
        <v>98</v>
      </c>
      <c r="C134" s="126" t="e">
        <f t="shared" si="6"/>
        <v>#NUM!</v>
      </c>
      <c r="D134" s="126" t="e">
        <f t="shared" si="7"/>
        <v>#NUM!</v>
      </c>
      <c r="E134" s="126" t="e">
        <f>C134*E32</f>
        <v>#NUM!</v>
      </c>
      <c r="F134" s="126" t="e">
        <f t="shared" si="4"/>
        <v>#NUM!</v>
      </c>
      <c r="G134" s="127" t="e">
        <f t="shared" si="5"/>
        <v>#NUM!</v>
      </c>
      <c r="H134" s="120"/>
      <c r="I134" s="120"/>
    </row>
    <row r="135" spans="2:9" x14ac:dyDescent="0.3">
      <c r="B135" s="109">
        <v>99</v>
      </c>
      <c r="C135" s="126" t="e">
        <f t="shared" si="6"/>
        <v>#NUM!</v>
      </c>
      <c r="D135" s="126" t="e">
        <f t="shared" si="7"/>
        <v>#NUM!</v>
      </c>
      <c r="E135" s="126" t="e">
        <f>C135*E32</f>
        <v>#NUM!</v>
      </c>
      <c r="F135" s="126" t="e">
        <f t="shared" si="4"/>
        <v>#NUM!</v>
      </c>
      <c r="G135" s="127" t="e">
        <f t="shared" si="5"/>
        <v>#NUM!</v>
      </c>
      <c r="H135" s="120"/>
      <c r="I135" s="120"/>
    </row>
    <row r="136" spans="2:9" x14ac:dyDescent="0.3">
      <c r="B136" s="109">
        <v>100</v>
      </c>
      <c r="C136" s="126" t="e">
        <f t="shared" si="6"/>
        <v>#NUM!</v>
      </c>
      <c r="D136" s="126" t="e">
        <f t="shared" si="7"/>
        <v>#NUM!</v>
      </c>
      <c r="E136" s="126" t="e">
        <f>C136*E32</f>
        <v>#NUM!</v>
      </c>
      <c r="F136" s="126" t="e">
        <f t="shared" si="4"/>
        <v>#NUM!</v>
      </c>
      <c r="G136" s="127" t="e">
        <f t="shared" si="5"/>
        <v>#NUM!</v>
      </c>
      <c r="H136" s="120"/>
      <c r="I136" s="120"/>
    </row>
    <row r="137" spans="2:9" x14ac:dyDescent="0.3">
      <c r="B137" s="109">
        <v>101</v>
      </c>
      <c r="C137" s="126" t="e">
        <f t="shared" si="6"/>
        <v>#NUM!</v>
      </c>
      <c r="D137" s="126" t="e">
        <f t="shared" si="7"/>
        <v>#NUM!</v>
      </c>
      <c r="E137" s="126" t="e">
        <f>C137*E32</f>
        <v>#NUM!</v>
      </c>
      <c r="F137" s="126" t="e">
        <f t="shared" si="4"/>
        <v>#NUM!</v>
      </c>
      <c r="G137" s="127" t="e">
        <f t="shared" si="5"/>
        <v>#NUM!</v>
      </c>
    </row>
    <row r="138" spans="2:9" x14ac:dyDescent="0.3">
      <c r="B138" s="109">
        <v>102</v>
      </c>
      <c r="C138" s="126" t="e">
        <f t="shared" si="6"/>
        <v>#NUM!</v>
      </c>
      <c r="D138" s="126" t="e">
        <f t="shared" si="7"/>
        <v>#NUM!</v>
      </c>
      <c r="E138" s="126" t="e">
        <f>C138*E32</f>
        <v>#NUM!</v>
      </c>
      <c r="F138" s="126" t="e">
        <f t="shared" si="4"/>
        <v>#NUM!</v>
      </c>
      <c r="G138" s="127" t="e">
        <f t="shared" si="5"/>
        <v>#NUM!</v>
      </c>
    </row>
    <row r="139" spans="2:9" x14ac:dyDescent="0.3">
      <c r="B139" s="109">
        <v>103</v>
      </c>
      <c r="C139" s="126" t="e">
        <f t="shared" si="6"/>
        <v>#NUM!</v>
      </c>
      <c r="D139" s="126" t="e">
        <f t="shared" si="7"/>
        <v>#NUM!</v>
      </c>
      <c r="E139" s="126" t="e">
        <f>C139*E32</f>
        <v>#NUM!</v>
      </c>
      <c r="F139" s="126" t="e">
        <f t="shared" si="4"/>
        <v>#NUM!</v>
      </c>
      <c r="G139" s="127" t="e">
        <f t="shared" si="5"/>
        <v>#NUM!</v>
      </c>
    </row>
    <row r="140" spans="2:9" x14ac:dyDescent="0.3">
      <c r="B140" s="109">
        <v>104</v>
      </c>
      <c r="C140" s="126" t="e">
        <f t="shared" si="6"/>
        <v>#NUM!</v>
      </c>
      <c r="D140" s="126" t="e">
        <f t="shared" si="7"/>
        <v>#NUM!</v>
      </c>
      <c r="E140" s="126" t="e">
        <f>C140*E32</f>
        <v>#NUM!</v>
      </c>
      <c r="F140" s="126" t="e">
        <f t="shared" si="4"/>
        <v>#NUM!</v>
      </c>
      <c r="G140" s="127" t="e">
        <f t="shared" si="5"/>
        <v>#NUM!</v>
      </c>
    </row>
    <row r="141" spans="2:9" x14ac:dyDescent="0.3">
      <c r="B141" s="109">
        <v>105</v>
      </c>
      <c r="C141" s="126" t="e">
        <f t="shared" si="6"/>
        <v>#NUM!</v>
      </c>
      <c r="D141" s="126" t="e">
        <f t="shared" si="7"/>
        <v>#NUM!</v>
      </c>
      <c r="E141" s="126" t="e">
        <f>C141*E32</f>
        <v>#NUM!</v>
      </c>
      <c r="F141" s="126" t="e">
        <f t="shared" si="4"/>
        <v>#NUM!</v>
      </c>
      <c r="G141" s="127" t="e">
        <f t="shared" si="5"/>
        <v>#NUM!</v>
      </c>
    </row>
    <row r="142" spans="2:9" x14ac:dyDescent="0.3">
      <c r="B142" s="109">
        <v>106</v>
      </c>
      <c r="C142" s="126" t="e">
        <f t="shared" si="6"/>
        <v>#NUM!</v>
      </c>
      <c r="D142" s="126" t="e">
        <f t="shared" si="7"/>
        <v>#NUM!</v>
      </c>
      <c r="E142" s="126" t="e">
        <f>C142*E32</f>
        <v>#NUM!</v>
      </c>
      <c r="F142" s="126" t="e">
        <f t="shared" si="4"/>
        <v>#NUM!</v>
      </c>
      <c r="G142" s="127" t="e">
        <f t="shared" si="5"/>
        <v>#NUM!</v>
      </c>
    </row>
    <row r="143" spans="2:9" x14ac:dyDescent="0.3">
      <c r="B143" s="109">
        <v>107</v>
      </c>
      <c r="C143" s="126" t="e">
        <f t="shared" si="6"/>
        <v>#NUM!</v>
      </c>
      <c r="D143" s="126" t="e">
        <f t="shared" si="7"/>
        <v>#NUM!</v>
      </c>
      <c r="E143" s="126" t="e">
        <f>C143*E32</f>
        <v>#NUM!</v>
      </c>
      <c r="F143" s="126" t="e">
        <f t="shared" si="4"/>
        <v>#NUM!</v>
      </c>
      <c r="G143" s="127" t="e">
        <f t="shared" si="5"/>
        <v>#NUM!</v>
      </c>
    </row>
    <row r="144" spans="2:9" x14ac:dyDescent="0.3">
      <c r="B144" s="109">
        <v>108</v>
      </c>
      <c r="C144" s="126" t="e">
        <f t="shared" si="6"/>
        <v>#NUM!</v>
      </c>
      <c r="D144" s="126" t="e">
        <f t="shared" si="7"/>
        <v>#NUM!</v>
      </c>
      <c r="E144" s="126" t="e">
        <f>C144*E32</f>
        <v>#NUM!</v>
      </c>
      <c r="F144" s="126" t="e">
        <f t="shared" si="4"/>
        <v>#NUM!</v>
      </c>
      <c r="G144" s="127" t="e">
        <f t="shared" si="5"/>
        <v>#NUM!</v>
      </c>
    </row>
    <row r="145" spans="2:7" x14ac:dyDescent="0.3">
      <c r="B145" s="109">
        <v>109</v>
      </c>
      <c r="C145" s="126" t="e">
        <f t="shared" si="6"/>
        <v>#NUM!</v>
      </c>
      <c r="D145" s="126" t="e">
        <f t="shared" si="7"/>
        <v>#NUM!</v>
      </c>
      <c r="E145" s="126" t="e">
        <f>C145*E32</f>
        <v>#NUM!</v>
      </c>
      <c r="F145" s="126" t="e">
        <f t="shared" si="4"/>
        <v>#NUM!</v>
      </c>
      <c r="G145" s="127" t="e">
        <f t="shared" si="5"/>
        <v>#NUM!</v>
      </c>
    </row>
    <row r="146" spans="2:7" x14ac:dyDescent="0.3">
      <c r="B146" s="109">
        <v>110</v>
      </c>
      <c r="C146" s="126" t="e">
        <f t="shared" si="6"/>
        <v>#NUM!</v>
      </c>
      <c r="D146" s="126" t="e">
        <f t="shared" si="7"/>
        <v>#NUM!</v>
      </c>
      <c r="E146" s="126" t="e">
        <f>C146*E32</f>
        <v>#NUM!</v>
      </c>
      <c r="F146" s="126" t="e">
        <f t="shared" si="4"/>
        <v>#NUM!</v>
      </c>
      <c r="G146" s="127" t="e">
        <f t="shared" si="5"/>
        <v>#NUM!</v>
      </c>
    </row>
    <row r="147" spans="2:7" x14ac:dyDescent="0.3">
      <c r="B147" s="109">
        <v>111</v>
      </c>
      <c r="C147" s="126" t="e">
        <f t="shared" si="6"/>
        <v>#NUM!</v>
      </c>
      <c r="D147" s="126" t="e">
        <f t="shared" si="7"/>
        <v>#NUM!</v>
      </c>
      <c r="E147" s="126" t="e">
        <f>C147*E32</f>
        <v>#NUM!</v>
      </c>
      <c r="F147" s="126" t="e">
        <f t="shared" si="4"/>
        <v>#NUM!</v>
      </c>
      <c r="G147" s="127" t="e">
        <f t="shared" si="5"/>
        <v>#NUM!</v>
      </c>
    </row>
    <row r="148" spans="2:7" x14ac:dyDescent="0.3">
      <c r="B148" s="109">
        <v>112</v>
      </c>
      <c r="C148" s="126" t="e">
        <f t="shared" si="6"/>
        <v>#NUM!</v>
      </c>
      <c r="D148" s="126" t="e">
        <f t="shared" si="7"/>
        <v>#NUM!</v>
      </c>
      <c r="E148" s="126" t="e">
        <f>C148*E32</f>
        <v>#NUM!</v>
      </c>
      <c r="F148" s="126" t="e">
        <f t="shared" si="4"/>
        <v>#NUM!</v>
      </c>
      <c r="G148" s="127" t="e">
        <f t="shared" si="5"/>
        <v>#NUM!</v>
      </c>
    </row>
    <row r="149" spans="2:7" x14ac:dyDescent="0.3">
      <c r="B149" s="109">
        <v>113</v>
      </c>
      <c r="C149" s="126" t="e">
        <f t="shared" si="6"/>
        <v>#NUM!</v>
      </c>
      <c r="D149" s="126" t="e">
        <f t="shared" si="7"/>
        <v>#NUM!</v>
      </c>
      <c r="E149" s="126" t="e">
        <f>C149*E32</f>
        <v>#NUM!</v>
      </c>
      <c r="F149" s="126" t="e">
        <f t="shared" si="4"/>
        <v>#NUM!</v>
      </c>
      <c r="G149" s="127" t="e">
        <f t="shared" si="5"/>
        <v>#NUM!</v>
      </c>
    </row>
    <row r="150" spans="2:7" x14ac:dyDescent="0.3">
      <c r="B150" s="109">
        <v>114</v>
      </c>
      <c r="C150" s="126" t="e">
        <f t="shared" si="6"/>
        <v>#NUM!</v>
      </c>
      <c r="D150" s="126" t="e">
        <f t="shared" si="7"/>
        <v>#NUM!</v>
      </c>
      <c r="E150" s="126" t="e">
        <f>C150*E32</f>
        <v>#NUM!</v>
      </c>
      <c r="F150" s="126" t="e">
        <f t="shared" si="4"/>
        <v>#NUM!</v>
      </c>
      <c r="G150" s="127" t="e">
        <f t="shared" si="5"/>
        <v>#NUM!</v>
      </c>
    </row>
    <row r="151" spans="2:7" x14ac:dyDescent="0.3">
      <c r="B151" s="109">
        <v>115</v>
      </c>
      <c r="C151" s="126" t="e">
        <f t="shared" si="6"/>
        <v>#NUM!</v>
      </c>
      <c r="D151" s="126" t="e">
        <f t="shared" si="7"/>
        <v>#NUM!</v>
      </c>
      <c r="E151" s="126" t="e">
        <f>C151*E32</f>
        <v>#NUM!</v>
      </c>
      <c r="F151" s="126" t="e">
        <f t="shared" si="4"/>
        <v>#NUM!</v>
      </c>
      <c r="G151" s="127" t="e">
        <f t="shared" si="5"/>
        <v>#NUM!</v>
      </c>
    </row>
    <row r="152" spans="2:7" x14ac:dyDescent="0.3">
      <c r="B152" s="109">
        <v>116</v>
      </c>
      <c r="C152" s="126" t="e">
        <f t="shared" si="6"/>
        <v>#NUM!</v>
      </c>
      <c r="D152" s="126" t="e">
        <f t="shared" si="7"/>
        <v>#NUM!</v>
      </c>
      <c r="E152" s="126" t="e">
        <f>C152*E32</f>
        <v>#NUM!</v>
      </c>
      <c r="F152" s="126" t="e">
        <f t="shared" si="4"/>
        <v>#NUM!</v>
      </c>
      <c r="G152" s="127" t="e">
        <f t="shared" si="5"/>
        <v>#NUM!</v>
      </c>
    </row>
    <row r="153" spans="2:7" x14ac:dyDescent="0.3">
      <c r="B153" s="109">
        <v>117</v>
      </c>
      <c r="C153" s="126" t="e">
        <f t="shared" si="6"/>
        <v>#NUM!</v>
      </c>
      <c r="D153" s="126" t="e">
        <f t="shared" si="7"/>
        <v>#NUM!</v>
      </c>
      <c r="E153" s="126" t="e">
        <f>C153*E32</f>
        <v>#NUM!</v>
      </c>
      <c r="F153" s="126" t="e">
        <f t="shared" si="4"/>
        <v>#NUM!</v>
      </c>
      <c r="G153" s="127" t="e">
        <f t="shared" si="5"/>
        <v>#NUM!</v>
      </c>
    </row>
    <row r="154" spans="2:7" x14ac:dyDescent="0.3">
      <c r="B154" s="109">
        <v>118</v>
      </c>
      <c r="C154" s="126" t="e">
        <f t="shared" si="6"/>
        <v>#NUM!</v>
      </c>
      <c r="D154" s="126" t="e">
        <f t="shared" si="7"/>
        <v>#NUM!</v>
      </c>
      <c r="E154" s="126" t="e">
        <f>C154*E32</f>
        <v>#NUM!</v>
      </c>
      <c r="F154" s="126" t="e">
        <f t="shared" si="4"/>
        <v>#NUM!</v>
      </c>
      <c r="G154" s="127" t="e">
        <f t="shared" si="5"/>
        <v>#NUM!</v>
      </c>
    </row>
    <row r="155" spans="2:7" x14ac:dyDescent="0.3">
      <c r="B155" s="109">
        <v>119</v>
      </c>
      <c r="C155" s="126" t="e">
        <f t="shared" si="6"/>
        <v>#NUM!</v>
      </c>
      <c r="D155" s="126" t="e">
        <f t="shared" si="7"/>
        <v>#NUM!</v>
      </c>
      <c r="E155" s="126" t="e">
        <f>C155*E32</f>
        <v>#NUM!</v>
      </c>
      <c r="F155" s="126" t="e">
        <f t="shared" si="4"/>
        <v>#NUM!</v>
      </c>
      <c r="G155" s="127" t="e">
        <f t="shared" si="5"/>
        <v>#NUM!</v>
      </c>
    </row>
    <row r="156" spans="2:7" x14ac:dyDescent="0.3">
      <c r="B156" s="109">
        <v>120</v>
      </c>
      <c r="C156" s="126" t="e">
        <f t="shared" si="6"/>
        <v>#NUM!</v>
      </c>
      <c r="D156" s="126" t="e">
        <f t="shared" si="7"/>
        <v>#NUM!</v>
      </c>
      <c r="E156" s="126" t="e">
        <f>C156*E32</f>
        <v>#NUM!</v>
      </c>
      <c r="F156" s="126" t="e">
        <f t="shared" si="4"/>
        <v>#NUM!</v>
      </c>
      <c r="G156" s="127" t="e">
        <f t="shared" si="5"/>
        <v>#NUM!</v>
      </c>
    </row>
    <row r="157" spans="2:7" x14ac:dyDescent="0.3">
      <c r="B157" s="109">
        <v>121</v>
      </c>
      <c r="C157" s="126" t="e">
        <f t="shared" si="6"/>
        <v>#NUM!</v>
      </c>
      <c r="D157" s="126" t="e">
        <f t="shared" si="7"/>
        <v>#NUM!</v>
      </c>
      <c r="E157" s="126" t="e">
        <f>C157*E32</f>
        <v>#NUM!</v>
      </c>
      <c r="F157" s="126" t="e">
        <f t="shared" si="4"/>
        <v>#NUM!</v>
      </c>
      <c r="G157" s="127" t="e">
        <f t="shared" si="5"/>
        <v>#NUM!</v>
      </c>
    </row>
    <row r="158" spans="2:7" x14ac:dyDescent="0.3">
      <c r="B158" s="109">
        <v>122</v>
      </c>
      <c r="C158" s="126" t="e">
        <f t="shared" si="6"/>
        <v>#NUM!</v>
      </c>
      <c r="D158" s="126" t="e">
        <f t="shared" si="7"/>
        <v>#NUM!</v>
      </c>
      <c r="E158" s="126" t="e">
        <f>C158*E32</f>
        <v>#NUM!</v>
      </c>
      <c r="F158" s="126" t="e">
        <f t="shared" si="4"/>
        <v>#NUM!</v>
      </c>
      <c r="G158" s="127" t="e">
        <f t="shared" si="5"/>
        <v>#NUM!</v>
      </c>
    </row>
    <row r="159" spans="2:7" x14ac:dyDescent="0.3">
      <c r="B159" s="109">
        <v>123</v>
      </c>
      <c r="C159" s="126" t="e">
        <f t="shared" si="6"/>
        <v>#NUM!</v>
      </c>
      <c r="D159" s="126" t="e">
        <f t="shared" si="7"/>
        <v>#NUM!</v>
      </c>
      <c r="E159" s="126" t="e">
        <f>C159*E32</f>
        <v>#NUM!</v>
      </c>
      <c r="F159" s="126" t="e">
        <f t="shared" si="4"/>
        <v>#NUM!</v>
      </c>
      <c r="G159" s="127" t="e">
        <f t="shared" si="5"/>
        <v>#NUM!</v>
      </c>
    </row>
    <row r="160" spans="2:7" x14ac:dyDescent="0.3">
      <c r="B160" s="109">
        <v>124</v>
      </c>
      <c r="C160" s="126" t="e">
        <f t="shared" si="6"/>
        <v>#NUM!</v>
      </c>
      <c r="D160" s="126" t="e">
        <f t="shared" si="7"/>
        <v>#NUM!</v>
      </c>
      <c r="E160" s="126" t="e">
        <f>C160*E32</f>
        <v>#NUM!</v>
      </c>
      <c r="F160" s="126" t="e">
        <f t="shared" si="4"/>
        <v>#NUM!</v>
      </c>
      <c r="G160" s="127" t="e">
        <f t="shared" si="5"/>
        <v>#NUM!</v>
      </c>
    </row>
    <row r="161" spans="2:7" x14ac:dyDescent="0.3">
      <c r="B161" s="109">
        <v>125</v>
      </c>
      <c r="C161" s="126" t="e">
        <f t="shared" si="6"/>
        <v>#NUM!</v>
      </c>
      <c r="D161" s="126" t="e">
        <f t="shared" si="7"/>
        <v>#NUM!</v>
      </c>
      <c r="E161" s="126" t="e">
        <f>C161*E32</f>
        <v>#NUM!</v>
      </c>
      <c r="F161" s="126" t="e">
        <f t="shared" si="4"/>
        <v>#NUM!</v>
      </c>
      <c r="G161" s="127" t="e">
        <f t="shared" si="5"/>
        <v>#NUM!</v>
      </c>
    </row>
    <row r="162" spans="2:7" x14ac:dyDescent="0.3">
      <c r="B162" s="109">
        <v>126</v>
      </c>
      <c r="C162" s="126" t="e">
        <f t="shared" si="6"/>
        <v>#NUM!</v>
      </c>
      <c r="D162" s="126" t="e">
        <f t="shared" si="7"/>
        <v>#NUM!</v>
      </c>
      <c r="E162" s="126" t="e">
        <f>C162*E32</f>
        <v>#NUM!</v>
      </c>
      <c r="F162" s="126" t="e">
        <f t="shared" si="4"/>
        <v>#NUM!</v>
      </c>
      <c r="G162" s="127" t="e">
        <f t="shared" si="5"/>
        <v>#NUM!</v>
      </c>
    </row>
    <row r="163" spans="2:7" x14ac:dyDescent="0.3">
      <c r="B163" s="109">
        <v>127</v>
      </c>
      <c r="C163" s="126" t="e">
        <f t="shared" si="6"/>
        <v>#NUM!</v>
      </c>
      <c r="D163" s="126" t="e">
        <f t="shared" si="7"/>
        <v>#NUM!</v>
      </c>
      <c r="E163" s="126" t="e">
        <f>C163*E32</f>
        <v>#NUM!</v>
      </c>
      <c r="F163" s="126" t="e">
        <f t="shared" si="4"/>
        <v>#NUM!</v>
      </c>
      <c r="G163" s="127" t="e">
        <f t="shared" si="5"/>
        <v>#NUM!</v>
      </c>
    </row>
    <row r="164" spans="2:7" x14ac:dyDescent="0.3">
      <c r="B164" s="109">
        <v>128</v>
      </c>
      <c r="C164" s="126" t="e">
        <f t="shared" si="6"/>
        <v>#NUM!</v>
      </c>
      <c r="D164" s="126" t="e">
        <f t="shared" si="7"/>
        <v>#NUM!</v>
      </c>
      <c r="E164" s="126" t="e">
        <f>C164*E32</f>
        <v>#NUM!</v>
      </c>
      <c r="F164" s="126" t="e">
        <f t="shared" si="4"/>
        <v>#NUM!</v>
      </c>
      <c r="G164" s="127" t="e">
        <f t="shared" si="5"/>
        <v>#NUM!</v>
      </c>
    </row>
    <row r="165" spans="2:7" x14ac:dyDescent="0.3">
      <c r="B165" s="109">
        <v>129</v>
      </c>
      <c r="C165" s="126" t="e">
        <f t="shared" si="6"/>
        <v>#NUM!</v>
      </c>
      <c r="D165" s="126" t="e">
        <f t="shared" si="7"/>
        <v>#NUM!</v>
      </c>
      <c r="E165" s="126" t="e">
        <f>C165*E32</f>
        <v>#NUM!</v>
      </c>
      <c r="F165" s="126" t="e">
        <f t="shared" si="4"/>
        <v>#NUM!</v>
      </c>
      <c r="G165" s="127" t="e">
        <f t="shared" si="5"/>
        <v>#NUM!</v>
      </c>
    </row>
    <row r="166" spans="2:7" x14ac:dyDescent="0.3">
      <c r="B166" s="109">
        <v>130</v>
      </c>
      <c r="C166" s="126" t="e">
        <f t="shared" si="6"/>
        <v>#NUM!</v>
      </c>
      <c r="D166" s="126" t="e">
        <f t="shared" si="7"/>
        <v>#NUM!</v>
      </c>
      <c r="E166" s="126" t="e">
        <f>C166*E32</f>
        <v>#NUM!</v>
      </c>
      <c r="F166" s="126" t="e">
        <f t="shared" si="4"/>
        <v>#NUM!</v>
      </c>
      <c r="G166" s="127" t="e">
        <f t="shared" si="5"/>
        <v>#NUM!</v>
      </c>
    </row>
    <row r="167" spans="2:7" x14ac:dyDescent="0.3">
      <c r="B167" s="109">
        <v>131</v>
      </c>
      <c r="C167" s="126" t="e">
        <f t="shared" si="6"/>
        <v>#NUM!</v>
      </c>
      <c r="D167" s="126" t="e">
        <f t="shared" si="7"/>
        <v>#NUM!</v>
      </c>
      <c r="E167" s="126" t="e">
        <f>C167*E32</f>
        <v>#NUM!</v>
      </c>
      <c r="F167" s="126" t="e">
        <f t="shared" ref="F167:F230" si="8">D167-E167</f>
        <v>#NUM!</v>
      </c>
      <c r="G167" s="127" t="e">
        <f t="shared" ref="G167:G230" si="9">C167-F167</f>
        <v>#NUM!</v>
      </c>
    </row>
    <row r="168" spans="2:7" x14ac:dyDescent="0.3">
      <c r="B168" s="109">
        <v>132</v>
      </c>
      <c r="C168" s="126" t="e">
        <f t="shared" ref="C168:C231" si="10">G167</f>
        <v>#NUM!</v>
      </c>
      <c r="D168" s="126" t="e">
        <f t="shared" si="7"/>
        <v>#NUM!</v>
      </c>
      <c r="E168" s="126" t="e">
        <f>C168*E32</f>
        <v>#NUM!</v>
      </c>
      <c r="F168" s="126" t="e">
        <f t="shared" si="8"/>
        <v>#NUM!</v>
      </c>
      <c r="G168" s="127" t="e">
        <f t="shared" si="9"/>
        <v>#NUM!</v>
      </c>
    </row>
    <row r="169" spans="2:7" x14ac:dyDescent="0.3">
      <c r="B169" s="109">
        <v>133</v>
      </c>
      <c r="C169" s="126" t="e">
        <f t="shared" si="10"/>
        <v>#NUM!</v>
      </c>
      <c r="D169" s="126" t="e">
        <f t="shared" ref="D169:D232" si="11">+D168</f>
        <v>#NUM!</v>
      </c>
      <c r="E169" s="126" t="e">
        <f>C169*E32</f>
        <v>#NUM!</v>
      </c>
      <c r="F169" s="126" t="e">
        <f t="shared" si="8"/>
        <v>#NUM!</v>
      </c>
      <c r="G169" s="127" t="e">
        <f t="shared" si="9"/>
        <v>#NUM!</v>
      </c>
    </row>
    <row r="170" spans="2:7" x14ac:dyDescent="0.3">
      <c r="B170" s="109">
        <v>134</v>
      </c>
      <c r="C170" s="126" t="e">
        <f t="shared" si="10"/>
        <v>#NUM!</v>
      </c>
      <c r="D170" s="126" t="e">
        <f t="shared" si="11"/>
        <v>#NUM!</v>
      </c>
      <c r="E170" s="126" t="e">
        <f>C170*E32</f>
        <v>#NUM!</v>
      </c>
      <c r="F170" s="126" t="e">
        <f t="shared" si="8"/>
        <v>#NUM!</v>
      </c>
      <c r="G170" s="127" t="e">
        <f t="shared" si="9"/>
        <v>#NUM!</v>
      </c>
    </row>
    <row r="171" spans="2:7" x14ac:dyDescent="0.3">
      <c r="B171" s="109">
        <v>135</v>
      </c>
      <c r="C171" s="126" t="e">
        <f t="shared" si="10"/>
        <v>#NUM!</v>
      </c>
      <c r="D171" s="126" t="e">
        <f t="shared" si="11"/>
        <v>#NUM!</v>
      </c>
      <c r="E171" s="126" t="e">
        <f>C171*E32</f>
        <v>#NUM!</v>
      </c>
      <c r="F171" s="126" t="e">
        <f t="shared" si="8"/>
        <v>#NUM!</v>
      </c>
      <c r="G171" s="127" t="e">
        <f t="shared" si="9"/>
        <v>#NUM!</v>
      </c>
    </row>
    <row r="172" spans="2:7" x14ac:dyDescent="0.3">
      <c r="B172" s="109">
        <v>136</v>
      </c>
      <c r="C172" s="126" t="e">
        <f t="shared" si="10"/>
        <v>#NUM!</v>
      </c>
      <c r="D172" s="126" t="e">
        <f t="shared" si="11"/>
        <v>#NUM!</v>
      </c>
      <c r="E172" s="126" t="e">
        <f>C172*E32</f>
        <v>#NUM!</v>
      </c>
      <c r="F172" s="126" t="e">
        <f t="shared" si="8"/>
        <v>#NUM!</v>
      </c>
      <c r="G172" s="127" t="e">
        <f t="shared" si="9"/>
        <v>#NUM!</v>
      </c>
    </row>
    <row r="173" spans="2:7" x14ac:dyDescent="0.3">
      <c r="B173" s="109">
        <v>137</v>
      </c>
      <c r="C173" s="126" t="e">
        <f t="shared" si="10"/>
        <v>#NUM!</v>
      </c>
      <c r="D173" s="126" t="e">
        <f t="shared" si="11"/>
        <v>#NUM!</v>
      </c>
      <c r="E173" s="126" t="e">
        <f>C173*E32</f>
        <v>#NUM!</v>
      </c>
      <c r="F173" s="126" t="e">
        <f t="shared" si="8"/>
        <v>#NUM!</v>
      </c>
      <c r="G173" s="127" t="e">
        <f t="shared" si="9"/>
        <v>#NUM!</v>
      </c>
    </row>
    <row r="174" spans="2:7" x14ac:dyDescent="0.3">
      <c r="B174" s="109">
        <v>138</v>
      </c>
      <c r="C174" s="126" t="e">
        <f t="shared" si="10"/>
        <v>#NUM!</v>
      </c>
      <c r="D174" s="126" t="e">
        <f t="shared" si="11"/>
        <v>#NUM!</v>
      </c>
      <c r="E174" s="126" t="e">
        <f>C174*E32</f>
        <v>#NUM!</v>
      </c>
      <c r="F174" s="126" t="e">
        <f t="shared" si="8"/>
        <v>#NUM!</v>
      </c>
      <c r="G174" s="127" t="e">
        <f t="shared" si="9"/>
        <v>#NUM!</v>
      </c>
    </row>
    <row r="175" spans="2:7" x14ac:dyDescent="0.3">
      <c r="B175" s="109">
        <v>139</v>
      </c>
      <c r="C175" s="126" t="e">
        <f t="shared" si="10"/>
        <v>#NUM!</v>
      </c>
      <c r="D175" s="126" t="e">
        <f t="shared" si="11"/>
        <v>#NUM!</v>
      </c>
      <c r="E175" s="126" t="e">
        <f>C175*E32</f>
        <v>#NUM!</v>
      </c>
      <c r="F175" s="126" t="e">
        <f t="shared" si="8"/>
        <v>#NUM!</v>
      </c>
      <c r="G175" s="127" t="e">
        <f t="shared" si="9"/>
        <v>#NUM!</v>
      </c>
    </row>
    <row r="176" spans="2:7" x14ac:dyDescent="0.3">
      <c r="B176" s="109">
        <v>140</v>
      </c>
      <c r="C176" s="126" t="e">
        <f t="shared" si="10"/>
        <v>#NUM!</v>
      </c>
      <c r="D176" s="126" t="e">
        <f t="shared" si="11"/>
        <v>#NUM!</v>
      </c>
      <c r="E176" s="126" t="e">
        <f>C176*E32</f>
        <v>#NUM!</v>
      </c>
      <c r="F176" s="126" t="e">
        <f t="shared" si="8"/>
        <v>#NUM!</v>
      </c>
      <c r="G176" s="127" t="e">
        <f t="shared" si="9"/>
        <v>#NUM!</v>
      </c>
    </row>
    <row r="177" spans="2:7" x14ac:dyDescent="0.3">
      <c r="B177" s="109">
        <v>141</v>
      </c>
      <c r="C177" s="126" t="e">
        <f t="shared" si="10"/>
        <v>#NUM!</v>
      </c>
      <c r="D177" s="126" t="e">
        <f t="shared" si="11"/>
        <v>#NUM!</v>
      </c>
      <c r="E177" s="126" t="e">
        <f>C177*E32</f>
        <v>#NUM!</v>
      </c>
      <c r="F177" s="126" t="e">
        <f t="shared" si="8"/>
        <v>#NUM!</v>
      </c>
      <c r="G177" s="127" t="e">
        <f t="shared" si="9"/>
        <v>#NUM!</v>
      </c>
    </row>
    <row r="178" spans="2:7" x14ac:dyDescent="0.3">
      <c r="B178" s="109">
        <v>142</v>
      </c>
      <c r="C178" s="126" t="e">
        <f t="shared" si="10"/>
        <v>#NUM!</v>
      </c>
      <c r="D178" s="126" t="e">
        <f t="shared" si="11"/>
        <v>#NUM!</v>
      </c>
      <c r="E178" s="126" t="e">
        <f>C178*E32</f>
        <v>#NUM!</v>
      </c>
      <c r="F178" s="126" t="e">
        <f t="shared" si="8"/>
        <v>#NUM!</v>
      </c>
      <c r="G178" s="127" t="e">
        <f t="shared" si="9"/>
        <v>#NUM!</v>
      </c>
    </row>
    <row r="179" spans="2:7" x14ac:dyDescent="0.3">
      <c r="B179" s="109">
        <v>143</v>
      </c>
      <c r="C179" s="126" t="e">
        <f t="shared" si="10"/>
        <v>#NUM!</v>
      </c>
      <c r="D179" s="126" t="e">
        <f t="shared" si="11"/>
        <v>#NUM!</v>
      </c>
      <c r="E179" s="126" t="e">
        <f>C179*E32</f>
        <v>#NUM!</v>
      </c>
      <c r="F179" s="126" t="e">
        <f t="shared" si="8"/>
        <v>#NUM!</v>
      </c>
      <c r="G179" s="127" t="e">
        <f t="shared" si="9"/>
        <v>#NUM!</v>
      </c>
    </row>
    <row r="180" spans="2:7" x14ac:dyDescent="0.3">
      <c r="B180" s="109">
        <v>144</v>
      </c>
      <c r="C180" s="126" t="e">
        <f t="shared" si="10"/>
        <v>#NUM!</v>
      </c>
      <c r="D180" s="126" t="e">
        <f t="shared" si="11"/>
        <v>#NUM!</v>
      </c>
      <c r="E180" s="126" t="e">
        <f>C180*E32</f>
        <v>#NUM!</v>
      </c>
      <c r="F180" s="126" t="e">
        <f t="shared" si="8"/>
        <v>#NUM!</v>
      </c>
      <c r="G180" s="127" t="e">
        <f t="shared" si="9"/>
        <v>#NUM!</v>
      </c>
    </row>
    <row r="181" spans="2:7" x14ac:dyDescent="0.3">
      <c r="B181" s="109">
        <v>145</v>
      </c>
      <c r="C181" s="126" t="e">
        <f t="shared" si="10"/>
        <v>#NUM!</v>
      </c>
      <c r="D181" s="126" t="e">
        <f t="shared" si="11"/>
        <v>#NUM!</v>
      </c>
      <c r="E181" s="126" t="e">
        <f>C181*E32</f>
        <v>#NUM!</v>
      </c>
      <c r="F181" s="126" t="e">
        <f t="shared" si="8"/>
        <v>#NUM!</v>
      </c>
      <c r="G181" s="127" t="e">
        <f t="shared" si="9"/>
        <v>#NUM!</v>
      </c>
    </row>
    <row r="182" spans="2:7" x14ac:dyDescent="0.3">
      <c r="B182" s="109">
        <v>146</v>
      </c>
      <c r="C182" s="126" t="e">
        <f t="shared" si="10"/>
        <v>#NUM!</v>
      </c>
      <c r="D182" s="126" t="e">
        <f t="shared" si="11"/>
        <v>#NUM!</v>
      </c>
      <c r="E182" s="126" t="e">
        <f>C182*E32</f>
        <v>#NUM!</v>
      </c>
      <c r="F182" s="126" t="e">
        <f t="shared" si="8"/>
        <v>#NUM!</v>
      </c>
      <c r="G182" s="127" t="e">
        <f t="shared" si="9"/>
        <v>#NUM!</v>
      </c>
    </row>
    <row r="183" spans="2:7" x14ac:dyDescent="0.3">
      <c r="B183" s="109">
        <v>147</v>
      </c>
      <c r="C183" s="126" t="e">
        <f t="shared" si="10"/>
        <v>#NUM!</v>
      </c>
      <c r="D183" s="126" t="e">
        <f t="shared" si="11"/>
        <v>#NUM!</v>
      </c>
      <c r="E183" s="126" t="e">
        <f>C183*E32</f>
        <v>#NUM!</v>
      </c>
      <c r="F183" s="126" t="e">
        <f t="shared" si="8"/>
        <v>#NUM!</v>
      </c>
      <c r="G183" s="127" t="e">
        <f t="shared" si="9"/>
        <v>#NUM!</v>
      </c>
    </row>
    <row r="184" spans="2:7" x14ac:dyDescent="0.3">
      <c r="B184" s="109">
        <v>148</v>
      </c>
      <c r="C184" s="126" t="e">
        <f t="shared" si="10"/>
        <v>#NUM!</v>
      </c>
      <c r="D184" s="126" t="e">
        <f t="shared" si="11"/>
        <v>#NUM!</v>
      </c>
      <c r="E184" s="126" t="e">
        <f>C184*E32</f>
        <v>#NUM!</v>
      </c>
      <c r="F184" s="126" t="e">
        <f t="shared" si="8"/>
        <v>#NUM!</v>
      </c>
      <c r="G184" s="127" t="e">
        <f t="shared" si="9"/>
        <v>#NUM!</v>
      </c>
    </row>
    <row r="185" spans="2:7" x14ac:dyDescent="0.3">
      <c r="B185" s="109">
        <v>149</v>
      </c>
      <c r="C185" s="126" t="e">
        <f t="shared" si="10"/>
        <v>#NUM!</v>
      </c>
      <c r="D185" s="126" t="e">
        <f t="shared" si="11"/>
        <v>#NUM!</v>
      </c>
      <c r="E185" s="126" t="e">
        <f>C185*E32</f>
        <v>#NUM!</v>
      </c>
      <c r="F185" s="126" t="e">
        <f t="shared" si="8"/>
        <v>#NUM!</v>
      </c>
      <c r="G185" s="127" t="e">
        <f t="shared" si="9"/>
        <v>#NUM!</v>
      </c>
    </row>
    <row r="186" spans="2:7" x14ac:dyDescent="0.3">
      <c r="B186" s="109">
        <v>150</v>
      </c>
      <c r="C186" s="126" t="e">
        <f t="shared" si="10"/>
        <v>#NUM!</v>
      </c>
      <c r="D186" s="126" t="e">
        <f t="shared" si="11"/>
        <v>#NUM!</v>
      </c>
      <c r="E186" s="126" t="e">
        <f>C186*E32</f>
        <v>#NUM!</v>
      </c>
      <c r="F186" s="126" t="e">
        <f t="shared" si="8"/>
        <v>#NUM!</v>
      </c>
      <c r="G186" s="127" t="e">
        <f t="shared" si="9"/>
        <v>#NUM!</v>
      </c>
    </row>
    <row r="187" spans="2:7" x14ac:dyDescent="0.3">
      <c r="B187" s="109">
        <v>151</v>
      </c>
      <c r="C187" s="126" t="e">
        <f t="shared" si="10"/>
        <v>#NUM!</v>
      </c>
      <c r="D187" s="126" t="e">
        <f t="shared" si="11"/>
        <v>#NUM!</v>
      </c>
      <c r="E187" s="126" t="e">
        <f>C187*E32</f>
        <v>#NUM!</v>
      </c>
      <c r="F187" s="126" t="e">
        <f t="shared" si="8"/>
        <v>#NUM!</v>
      </c>
      <c r="G187" s="127" t="e">
        <f t="shared" si="9"/>
        <v>#NUM!</v>
      </c>
    </row>
    <row r="188" spans="2:7" x14ac:dyDescent="0.3">
      <c r="B188" s="109">
        <v>152</v>
      </c>
      <c r="C188" s="126" t="e">
        <f t="shared" si="10"/>
        <v>#NUM!</v>
      </c>
      <c r="D188" s="126" t="e">
        <f t="shared" si="11"/>
        <v>#NUM!</v>
      </c>
      <c r="E188" s="126" t="e">
        <f>C188*E32</f>
        <v>#NUM!</v>
      </c>
      <c r="F188" s="126" t="e">
        <f t="shared" si="8"/>
        <v>#NUM!</v>
      </c>
      <c r="G188" s="127" t="e">
        <f t="shared" si="9"/>
        <v>#NUM!</v>
      </c>
    </row>
    <row r="189" spans="2:7" x14ac:dyDescent="0.3">
      <c r="B189" s="109">
        <v>153</v>
      </c>
      <c r="C189" s="126" t="e">
        <f t="shared" si="10"/>
        <v>#NUM!</v>
      </c>
      <c r="D189" s="126" t="e">
        <f t="shared" si="11"/>
        <v>#NUM!</v>
      </c>
      <c r="E189" s="126" t="e">
        <f>C189*E32</f>
        <v>#NUM!</v>
      </c>
      <c r="F189" s="126" t="e">
        <f t="shared" si="8"/>
        <v>#NUM!</v>
      </c>
      <c r="G189" s="127" t="e">
        <f t="shared" si="9"/>
        <v>#NUM!</v>
      </c>
    </row>
    <row r="190" spans="2:7" x14ac:dyDescent="0.3">
      <c r="B190" s="109">
        <v>154</v>
      </c>
      <c r="C190" s="126" t="e">
        <f t="shared" si="10"/>
        <v>#NUM!</v>
      </c>
      <c r="D190" s="126" t="e">
        <f t="shared" si="11"/>
        <v>#NUM!</v>
      </c>
      <c r="E190" s="126" t="e">
        <f>C190*E32</f>
        <v>#NUM!</v>
      </c>
      <c r="F190" s="126" t="e">
        <f t="shared" si="8"/>
        <v>#NUM!</v>
      </c>
      <c r="G190" s="127" t="e">
        <f t="shared" si="9"/>
        <v>#NUM!</v>
      </c>
    </row>
    <row r="191" spans="2:7" x14ac:dyDescent="0.3">
      <c r="B191" s="109">
        <v>155</v>
      </c>
      <c r="C191" s="126" t="e">
        <f t="shared" si="10"/>
        <v>#NUM!</v>
      </c>
      <c r="D191" s="126" t="e">
        <f t="shared" si="11"/>
        <v>#NUM!</v>
      </c>
      <c r="E191" s="126" t="e">
        <f>C191*E32</f>
        <v>#NUM!</v>
      </c>
      <c r="F191" s="126" t="e">
        <f t="shared" si="8"/>
        <v>#NUM!</v>
      </c>
      <c r="G191" s="127" t="e">
        <f t="shared" si="9"/>
        <v>#NUM!</v>
      </c>
    </row>
    <row r="192" spans="2:7" x14ac:dyDescent="0.3">
      <c r="B192" s="109">
        <v>156</v>
      </c>
      <c r="C192" s="126" t="e">
        <f t="shared" si="10"/>
        <v>#NUM!</v>
      </c>
      <c r="D192" s="126" t="e">
        <f t="shared" si="11"/>
        <v>#NUM!</v>
      </c>
      <c r="E192" s="126" t="e">
        <f>C192*E32</f>
        <v>#NUM!</v>
      </c>
      <c r="F192" s="126" t="e">
        <f t="shared" si="8"/>
        <v>#NUM!</v>
      </c>
      <c r="G192" s="127" t="e">
        <f t="shared" si="9"/>
        <v>#NUM!</v>
      </c>
    </row>
    <row r="193" spans="2:7" x14ac:dyDescent="0.3">
      <c r="B193" s="109">
        <v>157</v>
      </c>
      <c r="C193" s="126" t="e">
        <f t="shared" si="10"/>
        <v>#NUM!</v>
      </c>
      <c r="D193" s="126" t="e">
        <f t="shared" si="11"/>
        <v>#NUM!</v>
      </c>
      <c r="E193" s="126" t="e">
        <f>C193*E32</f>
        <v>#NUM!</v>
      </c>
      <c r="F193" s="126" t="e">
        <f t="shared" si="8"/>
        <v>#NUM!</v>
      </c>
      <c r="G193" s="127" t="e">
        <f t="shared" si="9"/>
        <v>#NUM!</v>
      </c>
    </row>
    <row r="194" spans="2:7" x14ac:dyDescent="0.3">
      <c r="B194" s="109">
        <v>158</v>
      </c>
      <c r="C194" s="126" t="e">
        <f t="shared" si="10"/>
        <v>#NUM!</v>
      </c>
      <c r="D194" s="126" t="e">
        <f t="shared" si="11"/>
        <v>#NUM!</v>
      </c>
      <c r="E194" s="126" t="e">
        <f>C194*E32</f>
        <v>#NUM!</v>
      </c>
      <c r="F194" s="126" t="e">
        <f t="shared" si="8"/>
        <v>#NUM!</v>
      </c>
      <c r="G194" s="127" t="e">
        <f t="shared" si="9"/>
        <v>#NUM!</v>
      </c>
    </row>
    <row r="195" spans="2:7" x14ac:dyDescent="0.3">
      <c r="B195" s="109">
        <v>159</v>
      </c>
      <c r="C195" s="126" t="e">
        <f t="shared" si="10"/>
        <v>#NUM!</v>
      </c>
      <c r="D195" s="126" t="e">
        <f t="shared" si="11"/>
        <v>#NUM!</v>
      </c>
      <c r="E195" s="126" t="e">
        <f>C195*E32</f>
        <v>#NUM!</v>
      </c>
      <c r="F195" s="126" t="e">
        <f t="shared" si="8"/>
        <v>#NUM!</v>
      </c>
      <c r="G195" s="127" t="e">
        <f t="shared" si="9"/>
        <v>#NUM!</v>
      </c>
    </row>
    <row r="196" spans="2:7" x14ac:dyDescent="0.3">
      <c r="B196" s="109">
        <v>160</v>
      </c>
      <c r="C196" s="126" t="e">
        <f t="shared" si="10"/>
        <v>#NUM!</v>
      </c>
      <c r="D196" s="126" t="e">
        <f t="shared" si="11"/>
        <v>#NUM!</v>
      </c>
      <c r="E196" s="126" t="e">
        <f>C196*E32</f>
        <v>#NUM!</v>
      </c>
      <c r="F196" s="126" t="e">
        <f t="shared" si="8"/>
        <v>#NUM!</v>
      </c>
      <c r="G196" s="127" t="e">
        <f t="shared" si="9"/>
        <v>#NUM!</v>
      </c>
    </row>
    <row r="197" spans="2:7" x14ac:dyDescent="0.3">
      <c r="B197" s="109">
        <v>161</v>
      </c>
      <c r="C197" s="126" t="e">
        <f t="shared" si="10"/>
        <v>#NUM!</v>
      </c>
      <c r="D197" s="126" t="e">
        <f t="shared" si="11"/>
        <v>#NUM!</v>
      </c>
      <c r="E197" s="126" t="e">
        <f>C197*E32</f>
        <v>#NUM!</v>
      </c>
      <c r="F197" s="126" t="e">
        <f t="shared" si="8"/>
        <v>#NUM!</v>
      </c>
      <c r="G197" s="127" t="e">
        <f t="shared" si="9"/>
        <v>#NUM!</v>
      </c>
    </row>
    <row r="198" spans="2:7" x14ac:dyDescent="0.3">
      <c r="B198" s="109">
        <v>162</v>
      </c>
      <c r="C198" s="126" t="e">
        <f t="shared" si="10"/>
        <v>#NUM!</v>
      </c>
      <c r="D198" s="126" t="e">
        <f t="shared" si="11"/>
        <v>#NUM!</v>
      </c>
      <c r="E198" s="126" t="e">
        <f>C198*E32</f>
        <v>#NUM!</v>
      </c>
      <c r="F198" s="126" t="e">
        <f t="shared" si="8"/>
        <v>#NUM!</v>
      </c>
      <c r="G198" s="127" t="e">
        <f t="shared" si="9"/>
        <v>#NUM!</v>
      </c>
    </row>
    <row r="199" spans="2:7" x14ac:dyDescent="0.3">
      <c r="B199" s="109">
        <v>163</v>
      </c>
      <c r="C199" s="126" t="e">
        <f t="shared" si="10"/>
        <v>#NUM!</v>
      </c>
      <c r="D199" s="126" t="e">
        <f t="shared" si="11"/>
        <v>#NUM!</v>
      </c>
      <c r="E199" s="126" t="e">
        <f>C199*E32</f>
        <v>#NUM!</v>
      </c>
      <c r="F199" s="126" t="e">
        <f t="shared" si="8"/>
        <v>#NUM!</v>
      </c>
      <c r="G199" s="127" t="e">
        <f t="shared" si="9"/>
        <v>#NUM!</v>
      </c>
    </row>
    <row r="200" spans="2:7" x14ac:dyDescent="0.3">
      <c r="B200" s="109">
        <v>164</v>
      </c>
      <c r="C200" s="126" t="e">
        <f t="shared" si="10"/>
        <v>#NUM!</v>
      </c>
      <c r="D200" s="126" t="e">
        <f t="shared" si="11"/>
        <v>#NUM!</v>
      </c>
      <c r="E200" s="126" t="e">
        <f>C200*E32</f>
        <v>#NUM!</v>
      </c>
      <c r="F200" s="126" t="e">
        <f t="shared" si="8"/>
        <v>#NUM!</v>
      </c>
      <c r="G200" s="127" t="e">
        <f t="shared" si="9"/>
        <v>#NUM!</v>
      </c>
    </row>
    <row r="201" spans="2:7" x14ac:dyDescent="0.3">
      <c r="B201" s="109">
        <v>165</v>
      </c>
      <c r="C201" s="126" t="e">
        <f t="shared" si="10"/>
        <v>#NUM!</v>
      </c>
      <c r="D201" s="126" t="e">
        <f t="shared" si="11"/>
        <v>#NUM!</v>
      </c>
      <c r="E201" s="126" t="e">
        <f>C201*E32</f>
        <v>#NUM!</v>
      </c>
      <c r="F201" s="126" t="e">
        <f t="shared" si="8"/>
        <v>#NUM!</v>
      </c>
      <c r="G201" s="127" t="e">
        <f t="shared" si="9"/>
        <v>#NUM!</v>
      </c>
    </row>
    <row r="202" spans="2:7" x14ac:dyDescent="0.3">
      <c r="B202" s="109">
        <v>166</v>
      </c>
      <c r="C202" s="126" t="e">
        <f t="shared" si="10"/>
        <v>#NUM!</v>
      </c>
      <c r="D202" s="126" t="e">
        <f t="shared" si="11"/>
        <v>#NUM!</v>
      </c>
      <c r="E202" s="126" t="e">
        <f>C202*E32</f>
        <v>#NUM!</v>
      </c>
      <c r="F202" s="126" t="e">
        <f t="shared" si="8"/>
        <v>#NUM!</v>
      </c>
      <c r="G202" s="127" t="e">
        <f t="shared" si="9"/>
        <v>#NUM!</v>
      </c>
    </row>
    <row r="203" spans="2:7" x14ac:dyDescent="0.3">
      <c r="B203" s="109">
        <v>167</v>
      </c>
      <c r="C203" s="126" t="e">
        <f t="shared" si="10"/>
        <v>#NUM!</v>
      </c>
      <c r="D203" s="126" t="e">
        <f t="shared" si="11"/>
        <v>#NUM!</v>
      </c>
      <c r="E203" s="126" t="e">
        <f>C203*E32</f>
        <v>#NUM!</v>
      </c>
      <c r="F203" s="126" t="e">
        <f t="shared" si="8"/>
        <v>#NUM!</v>
      </c>
      <c r="G203" s="127" t="e">
        <f t="shared" si="9"/>
        <v>#NUM!</v>
      </c>
    </row>
    <row r="204" spans="2:7" x14ac:dyDescent="0.3">
      <c r="B204" s="109">
        <v>168</v>
      </c>
      <c r="C204" s="126" t="e">
        <f t="shared" si="10"/>
        <v>#NUM!</v>
      </c>
      <c r="D204" s="126" t="e">
        <f t="shared" si="11"/>
        <v>#NUM!</v>
      </c>
      <c r="E204" s="126" t="e">
        <f>C204*E32</f>
        <v>#NUM!</v>
      </c>
      <c r="F204" s="126" t="e">
        <f t="shared" si="8"/>
        <v>#NUM!</v>
      </c>
      <c r="G204" s="127" t="e">
        <f t="shared" si="9"/>
        <v>#NUM!</v>
      </c>
    </row>
    <row r="205" spans="2:7" x14ac:dyDescent="0.3">
      <c r="B205" s="109">
        <v>169</v>
      </c>
      <c r="C205" s="126" t="e">
        <f t="shared" si="10"/>
        <v>#NUM!</v>
      </c>
      <c r="D205" s="126" t="e">
        <f t="shared" si="11"/>
        <v>#NUM!</v>
      </c>
      <c r="E205" s="126" t="e">
        <f>C205*E32</f>
        <v>#NUM!</v>
      </c>
      <c r="F205" s="126" t="e">
        <f t="shared" si="8"/>
        <v>#NUM!</v>
      </c>
      <c r="G205" s="127" t="e">
        <f t="shared" si="9"/>
        <v>#NUM!</v>
      </c>
    </row>
    <row r="206" spans="2:7" x14ac:dyDescent="0.3">
      <c r="B206" s="109">
        <v>170</v>
      </c>
      <c r="C206" s="126" t="e">
        <f t="shared" si="10"/>
        <v>#NUM!</v>
      </c>
      <c r="D206" s="126" t="e">
        <f t="shared" si="11"/>
        <v>#NUM!</v>
      </c>
      <c r="E206" s="126" t="e">
        <f>C206*E32</f>
        <v>#NUM!</v>
      </c>
      <c r="F206" s="126" t="e">
        <f t="shared" si="8"/>
        <v>#NUM!</v>
      </c>
      <c r="G206" s="127" t="e">
        <f t="shared" si="9"/>
        <v>#NUM!</v>
      </c>
    </row>
    <row r="207" spans="2:7" x14ac:dyDescent="0.3">
      <c r="B207" s="109">
        <v>171</v>
      </c>
      <c r="C207" s="126" t="e">
        <f t="shared" si="10"/>
        <v>#NUM!</v>
      </c>
      <c r="D207" s="126" t="e">
        <f t="shared" si="11"/>
        <v>#NUM!</v>
      </c>
      <c r="E207" s="126" t="e">
        <f>C207*E32</f>
        <v>#NUM!</v>
      </c>
      <c r="F207" s="126" t="e">
        <f t="shared" si="8"/>
        <v>#NUM!</v>
      </c>
      <c r="G207" s="127" t="e">
        <f t="shared" si="9"/>
        <v>#NUM!</v>
      </c>
    </row>
    <row r="208" spans="2:7" x14ac:dyDescent="0.3">
      <c r="B208" s="109">
        <v>172</v>
      </c>
      <c r="C208" s="126" t="e">
        <f t="shared" si="10"/>
        <v>#NUM!</v>
      </c>
      <c r="D208" s="126" t="e">
        <f t="shared" si="11"/>
        <v>#NUM!</v>
      </c>
      <c r="E208" s="126" t="e">
        <f>C208*E32</f>
        <v>#NUM!</v>
      </c>
      <c r="F208" s="126" t="e">
        <f t="shared" si="8"/>
        <v>#NUM!</v>
      </c>
      <c r="G208" s="127" t="e">
        <f t="shared" si="9"/>
        <v>#NUM!</v>
      </c>
    </row>
    <row r="209" spans="2:7" x14ac:dyDescent="0.3">
      <c r="B209" s="109">
        <v>173</v>
      </c>
      <c r="C209" s="126" t="e">
        <f t="shared" si="10"/>
        <v>#NUM!</v>
      </c>
      <c r="D209" s="126" t="e">
        <f t="shared" si="11"/>
        <v>#NUM!</v>
      </c>
      <c r="E209" s="126" t="e">
        <f>C209*E32</f>
        <v>#NUM!</v>
      </c>
      <c r="F209" s="126" t="e">
        <f t="shared" si="8"/>
        <v>#NUM!</v>
      </c>
      <c r="G209" s="127" t="e">
        <f t="shared" si="9"/>
        <v>#NUM!</v>
      </c>
    </row>
    <row r="210" spans="2:7" x14ac:dyDescent="0.3">
      <c r="B210" s="109">
        <v>174</v>
      </c>
      <c r="C210" s="126" t="e">
        <f t="shared" si="10"/>
        <v>#NUM!</v>
      </c>
      <c r="D210" s="126" t="e">
        <f t="shared" si="11"/>
        <v>#NUM!</v>
      </c>
      <c r="E210" s="126" t="e">
        <f>C210*E32</f>
        <v>#NUM!</v>
      </c>
      <c r="F210" s="126" t="e">
        <f t="shared" si="8"/>
        <v>#NUM!</v>
      </c>
      <c r="G210" s="127" t="e">
        <f t="shared" si="9"/>
        <v>#NUM!</v>
      </c>
    </row>
    <row r="211" spans="2:7" x14ac:dyDescent="0.3">
      <c r="B211" s="109">
        <v>175</v>
      </c>
      <c r="C211" s="126" t="e">
        <f t="shared" si="10"/>
        <v>#NUM!</v>
      </c>
      <c r="D211" s="126" t="e">
        <f t="shared" si="11"/>
        <v>#NUM!</v>
      </c>
      <c r="E211" s="126" t="e">
        <f>C211*E32</f>
        <v>#NUM!</v>
      </c>
      <c r="F211" s="126" t="e">
        <f t="shared" si="8"/>
        <v>#NUM!</v>
      </c>
      <c r="G211" s="127" t="e">
        <f t="shared" si="9"/>
        <v>#NUM!</v>
      </c>
    </row>
    <row r="212" spans="2:7" x14ac:dyDescent="0.3">
      <c r="B212" s="109">
        <v>176</v>
      </c>
      <c r="C212" s="126" t="e">
        <f t="shared" si="10"/>
        <v>#NUM!</v>
      </c>
      <c r="D212" s="126" t="e">
        <f t="shared" si="11"/>
        <v>#NUM!</v>
      </c>
      <c r="E212" s="126" t="e">
        <f>C212*E32</f>
        <v>#NUM!</v>
      </c>
      <c r="F212" s="126" t="e">
        <f t="shared" si="8"/>
        <v>#NUM!</v>
      </c>
      <c r="G212" s="127" t="e">
        <f t="shared" si="9"/>
        <v>#NUM!</v>
      </c>
    </row>
    <row r="213" spans="2:7" x14ac:dyDescent="0.3">
      <c r="B213" s="109">
        <v>177</v>
      </c>
      <c r="C213" s="126" t="e">
        <f t="shared" si="10"/>
        <v>#NUM!</v>
      </c>
      <c r="D213" s="126" t="e">
        <f t="shared" si="11"/>
        <v>#NUM!</v>
      </c>
      <c r="E213" s="126" t="e">
        <f>C213*E32</f>
        <v>#NUM!</v>
      </c>
      <c r="F213" s="126" t="e">
        <f t="shared" si="8"/>
        <v>#NUM!</v>
      </c>
      <c r="G213" s="127" t="e">
        <f t="shared" si="9"/>
        <v>#NUM!</v>
      </c>
    </row>
    <row r="214" spans="2:7" x14ac:dyDescent="0.3">
      <c r="B214" s="109">
        <v>178</v>
      </c>
      <c r="C214" s="126" t="e">
        <f t="shared" si="10"/>
        <v>#NUM!</v>
      </c>
      <c r="D214" s="126" t="e">
        <f t="shared" si="11"/>
        <v>#NUM!</v>
      </c>
      <c r="E214" s="126" t="e">
        <f>C214*E32</f>
        <v>#NUM!</v>
      </c>
      <c r="F214" s="126" t="e">
        <f t="shared" si="8"/>
        <v>#NUM!</v>
      </c>
      <c r="G214" s="127" t="e">
        <f t="shared" si="9"/>
        <v>#NUM!</v>
      </c>
    </row>
    <row r="215" spans="2:7" x14ac:dyDescent="0.3">
      <c r="B215" s="109">
        <v>179</v>
      </c>
      <c r="C215" s="126" t="e">
        <f t="shared" si="10"/>
        <v>#NUM!</v>
      </c>
      <c r="D215" s="126" t="e">
        <f t="shared" si="11"/>
        <v>#NUM!</v>
      </c>
      <c r="E215" s="126" t="e">
        <f>C215*E32</f>
        <v>#NUM!</v>
      </c>
      <c r="F215" s="126" t="e">
        <f t="shared" si="8"/>
        <v>#NUM!</v>
      </c>
      <c r="G215" s="127" t="e">
        <f t="shared" si="9"/>
        <v>#NUM!</v>
      </c>
    </row>
    <row r="216" spans="2:7" x14ac:dyDescent="0.3">
      <c r="B216" s="109">
        <v>180</v>
      </c>
      <c r="C216" s="126" t="e">
        <f t="shared" si="10"/>
        <v>#NUM!</v>
      </c>
      <c r="D216" s="126" t="e">
        <f t="shared" si="11"/>
        <v>#NUM!</v>
      </c>
      <c r="E216" s="126" t="e">
        <f>C216*E32</f>
        <v>#NUM!</v>
      </c>
      <c r="F216" s="126" t="e">
        <f t="shared" si="8"/>
        <v>#NUM!</v>
      </c>
      <c r="G216" s="127" t="e">
        <f t="shared" si="9"/>
        <v>#NUM!</v>
      </c>
    </row>
    <row r="217" spans="2:7" x14ac:dyDescent="0.3">
      <c r="B217" s="109">
        <v>181</v>
      </c>
      <c r="C217" s="126" t="e">
        <f t="shared" si="10"/>
        <v>#NUM!</v>
      </c>
      <c r="D217" s="126" t="e">
        <f t="shared" si="11"/>
        <v>#NUM!</v>
      </c>
      <c r="E217" s="126" t="e">
        <f>C217*E32</f>
        <v>#NUM!</v>
      </c>
      <c r="F217" s="126" t="e">
        <f t="shared" si="8"/>
        <v>#NUM!</v>
      </c>
      <c r="G217" s="127" t="e">
        <f t="shared" si="9"/>
        <v>#NUM!</v>
      </c>
    </row>
    <row r="218" spans="2:7" x14ac:dyDescent="0.3">
      <c r="B218" s="109">
        <v>182</v>
      </c>
      <c r="C218" s="126" t="e">
        <f t="shared" si="10"/>
        <v>#NUM!</v>
      </c>
      <c r="D218" s="126" t="e">
        <f t="shared" si="11"/>
        <v>#NUM!</v>
      </c>
      <c r="E218" s="126" t="e">
        <f>C218*E32</f>
        <v>#NUM!</v>
      </c>
      <c r="F218" s="126" t="e">
        <f t="shared" si="8"/>
        <v>#NUM!</v>
      </c>
      <c r="G218" s="127" t="e">
        <f t="shared" si="9"/>
        <v>#NUM!</v>
      </c>
    </row>
    <row r="219" spans="2:7" x14ac:dyDescent="0.3">
      <c r="B219" s="109">
        <v>183</v>
      </c>
      <c r="C219" s="126" t="e">
        <f t="shared" si="10"/>
        <v>#NUM!</v>
      </c>
      <c r="D219" s="126" t="e">
        <f t="shared" si="11"/>
        <v>#NUM!</v>
      </c>
      <c r="E219" s="126" t="e">
        <f>C219*E32</f>
        <v>#NUM!</v>
      </c>
      <c r="F219" s="126" t="e">
        <f t="shared" si="8"/>
        <v>#NUM!</v>
      </c>
      <c r="G219" s="127" t="e">
        <f t="shared" si="9"/>
        <v>#NUM!</v>
      </c>
    </row>
    <row r="220" spans="2:7" x14ac:dyDescent="0.3">
      <c r="B220" s="109">
        <v>184</v>
      </c>
      <c r="C220" s="126" t="e">
        <f t="shared" si="10"/>
        <v>#NUM!</v>
      </c>
      <c r="D220" s="126" t="e">
        <f t="shared" si="11"/>
        <v>#NUM!</v>
      </c>
      <c r="E220" s="126" t="e">
        <f>C220*E32</f>
        <v>#NUM!</v>
      </c>
      <c r="F220" s="126" t="e">
        <f t="shared" si="8"/>
        <v>#NUM!</v>
      </c>
      <c r="G220" s="127" t="e">
        <f t="shared" si="9"/>
        <v>#NUM!</v>
      </c>
    </row>
    <row r="221" spans="2:7" x14ac:dyDescent="0.3">
      <c r="B221" s="109">
        <v>185</v>
      </c>
      <c r="C221" s="126" t="e">
        <f t="shared" si="10"/>
        <v>#NUM!</v>
      </c>
      <c r="D221" s="126" t="e">
        <f t="shared" si="11"/>
        <v>#NUM!</v>
      </c>
      <c r="E221" s="126" t="e">
        <f>C221*E32</f>
        <v>#NUM!</v>
      </c>
      <c r="F221" s="126" t="e">
        <f t="shared" si="8"/>
        <v>#NUM!</v>
      </c>
      <c r="G221" s="127" t="e">
        <f t="shared" si="9"/>
        <v>#NUM!</v>
      </c>
    </row>
    <row r="222" spans="2:7" x14ac:dyDescent="0.3">
      <c r="B222" s="109">
        <v>186</v>
      </c>
      <c r="C222" s="126" t="e">
        <f t="shared" si="10"/>
        <v>#NUM!</v>
      </c>
      <c r="D222" s="126" t="e">
        <f t="shared" si="11"/>
        <v>#NUM!</v>
      </c>
      <c r="E222" s="126" t="e">
        <f>C222*E32</f>
        <v>#NUM!</v>
      </c>
      <c r="F222" s="126" t="e">
        <f t="shared" si="8"/>
        <v>#NUM!</v>
      </c>
      <c r="G222" s="127" t="e">
        <f t="shared" si="9"/>
        <v>#NUM!</v>
      </c>
    </row>
    <row r="223" spans="2:7" x14ac:dyDescent="0.3">
      <c r="B223" s="109">
        <v>187</v>
      </c>
      <c r="C223" s="126" t="e">
        <f t="shared" si="10"/>
        <v>#NUM!</v>
      </c>
      <c r="D223" s="126" t="e">
        <f t="shared" si="11"/>
        <v>#NUM!</v>
      </c>
      <c r="E223" s="126" t="e">
        <f>C223*E32</f>
        <v>#NUM!</v>
      </c>
      <c r="F223" s="126" t="e">
        <f t="shared" si="8"/>
        <v>#NUM!</v>
      </c>
      <c r="G223" s="127" t="e">
        <f t="shared" si="9"/>
        <v>#NUM!</v>
      </c>
    </row>
    <row r="224" spans="2:7" x14ac:dyDescent="0.3">
      <c r="B224" s="109">
        <v>188</v>
      </c>
      <c r="C224" s="126" t="e">
        <f t="shared" si="10"/>
        <v>#NUM!</v>
      </c>
      <c r="D224" s="126" t="e">
        <f t="shared" si="11"/>
        <v>#NUM!</v>
      </c>
      <c r="E224" s="126" t="e">
        <f>C224*E32</f>
        <v>#NUM!</v>
      </c>
      <c r="F224" s="126" t="e">
        <f t="shared" si="8"/>
        <v>#NUM!</v>
      </c>
      <c r="G224" s="127" t="e">
        <f t="shared" si="9"/>
        <v>#NUM!</v>
      </c>
    </row>
    <row r="225" spans="2:7" x14ac:dyDescent="0.3">
      <c r="B225" s="109">
        <v>189</v>
      </c>
      <c r="C225" s="126" t="e">
        <f t="shared" si="10"/>
        <v>#NUM!</v>
      </c>
      <c r="D225" s="126" t="e">
        <f t="shared" si="11"/>
        <v>#NUM!</v>
      </c>
      <c r="E225" s="126" t="e">
        <f>C225*E32</f>
        <v>#NUM!</v>
      </c>
      <c r="F225" s="126" t="e">
        <f t="shared" si="8"/>
        <v>#NUM!</v>
      </c>
      <c r="G225" s="127" t="e">
        <f t="shared" si="9"/>
        <v>#NUM!</v>
      </c>
    </row>
    <row r="226" spans="2:7" x14ac:dyDescent="0.3">
      <c r="B226" s="109">
        <v>190</v>
      </c>
      <c r="C226" s="126" t="e">
        <f t="shared" si="10"/>
        <v>#NUM!</v>
      </c>
      <c r="D226" s="126" t="e">
        <f t="shared" si="11"/>
        <v>#NUM!</v>
      </c>
      <c r="E226" s="126" t="e">
        <f>C226*E32</f>
        <v>#NUM!</v>
      </c>
      <c r="F226" s="126" t="e">
        <f t="shared" si="8"/>
        <v>#NUM!</v>
      </c>
      <c r="G226" s="127" t="e">
        <f t="shared" si="9"/>
        <v>#NUM!</v>
      </c>
    </row>
    <row r="227" spans="2:7" x14ac:dyDescent="0.3">
      <c r="B227" s="109">
        <v>191</v>
      </c>
      <c r="C227" s="126" t="e">
        <f t="shared" si="10"/>
        <v>#NUM!</v>
      </c>
      <c r="D227" s="126" t="e">
        <f t="shared" si="11"/>
        <v>#NUM!</v>
      </c>
      <c r="E227" s="126" t="e">
        <f>C227*E32</f>
        <v>#NUM!</v>
      </c>
      <c r="F227" s="126" t="e">
        <f t="shared" si="8"/>
        <v>#NUM!</v>
      </c>
      <c r="G227" s="127" t="e">
        <f t="shared" si="9"/>
        <v>#NUM!</v>
      </c>
    </row>
    <row r="228" spans="2:7" x14ac:dyDescent="0.3">
      <c r="B228" s="109">
        <v>192</v>
      </c>
      <c r="C228" s="126" t="e">
        <f t="shared" si="10"/>
        <v>#NUM!</v>
      </c>
      <c r="D228" s="126" t="e">
        <f t="shared" si="11"/>
        <v>#NUM!</v>
      </c>
      <c r="E228" s="126" t="e">
        <f>C228*E32</f>
        <v>#NUM!</v>
      </c>
      <c r="F228" s="126" t="e">
        <f t="shared" si="8"/>
        <v>#NUM!</v>
      </c>
      <c r="G228" s="127" t="e">
        <f t="shared" si="9"/>
        <v>#NUM!</v>
      </c>
    </row>
    <row r="229" spans="2:7" x14ac:dyDescent="0.3">
      <c r="B229" s="109">
        <v>193</v>
      </c>
      <c r="C229" s="126" t="e">
        <f t="shared" si="10"/>
        <v>#NUM!</v>
      </c>
      <c r="D229" s="126" t="e">
        <f t="shared" si="11"/>
        <v>#NUM!</v>
      </c>
      <c r="E229" s="126" t="e">
        <f>C229*E32</f>
        <v>#NUM!</v>
      </c>
      <c r="F229" s="126" t="e">
        <f t="shared" si="8"/>
        <v>#NUM!</v>
      </c>
      <c r="G229" s="127" t="e">
        <f t="shared" si="9"/>
        <v>#NUM!</v>
      </c>
    </row>
    <row r="230" spans="2:7" x14ac:dyDescent="0.3">
      <c r="B230" s="109">
        <v>194</v>
      </c>
      <c r="C230" s="126" t="e">
        <f t="shared" si="10"/>
        <v>#NUM!</v>
      </c>
      <c r="D230" s="126" t="e">
        <f t="shared" si="11"/>
        <v>#NUM!</v>
      </c>
      <c r="E230" s="126" t="e">
        <f>C230*E32</f>
        <v>#NUM!</v>
      </c>
      <c r="F230" s="126" t="e">
        <f t="shared" si="8"/>
        <v>#NUM!</v>
      </c>
      <c r="G230" s="127" t="e">
        <f t="shared" si="9"/>
        <v>#NUM!</v>
      </c>
    </row>
    <row r="231" spans="2:7" x14ac:dyDescent="0.3">
      <c r="B231" s="109">
        <v>195</v>
      </c>
      <c r="C231" s="126" t="e">
        <f t="shared" si="10"/>
        <v>#NUM!</v>
      </c>
      <c r="D231" s="126" t="e">
        <f t="shared" si="11"/>
        <v>#NUM!</v>
      </c>
      <c r="E231" s="126" t="e">
        <f>C231*E32</f>
        <v>#NUM!</v>
      </c>
      <c r="F231" s="126" t="e">
        <f t="shared" ref="F231:F294" si="12">D231-E231</f>
        <v>#NUM!</v>
      </c>
      <c r="G231" s="127" t="e">
        <f t="shared" ref="G231:G294" si="13">C231-F231</f>
        <v>#NUM!</v>
      </c>
    </row>
    <row r="232" spans="2:7" x14ac:dyDescent="0.3">
      <c r="B232" s="109">
        <v>196</v>
      </c>
      <c r="C232" s="126" t="e">
        <f t="shared" ref="C232:C295" si="14">G231</f>
        <v>#NUM!</v>
      </c>
      <c r="D232" s="126" t="e">
        <f t="shared" si="11"/>
        <v>#NUM!</v>
      </c>
      <c r="E232" s="126" t="e">
        <f>C232*E32</f>
        <v>#NUM!</v>
      </c>
      <c r="F232" s="126" t="e">
        <f t="shared" si="12"/>
        <v>#NUM!</v>
      </c>
      <c r="G232" s="127" t="e">
        <f t="shared" si="13"/>
        <v>#NUM!</v>
      </c>
    </row>
    <row r="233" spans="2:7" x14ac:dyDescent="0.3">
      <c r="B233" s="109">
        <v>197</v>
      </c>
      <c r="C233" s="126" t="e">
        <f t="shared" si="14"/>
        <v>#NUM!</v>
      </c>
      <c r="D233" s="126" t="e">
        <f t="shared" ref="D233:D296" si="15">+D232</f>
        <v>#NUM!</v>
      </c>
      <c r="E233" s="126" t="e">
        <f>C233*E32</f>
        <v>#NUM!</v>
      </c>
      <c r="F233" s="126" t="e">
        <f t="shared" si="12"/>
        <v>#NUM!</v>
      </c>
      <c r="G233" s="127" t="e">
        <f t="shared" si="13"/>
        <v>#NUM!</v>
      </c>
    </row>
    <row r="234" spans="2:7" x14ac:dyDescent="0.3">
      <c r="B234" s="109">
        <v>198</v>
      </c>
      <c r="C234" s="126" t="e">
        <f t="shared" si="14"/>
        <v>#NUM!</v>
      </c>
      <c r="D234" s="126" t="e">
        <f t="shared" si="15"/>
        <v>#NUM!</v>
      </c>
      <c r="E234" s="126" t="e">
        <f>C234*E32</f>
        <v>#NUM!</v>
      </c>
      <c r="F234" s="126" t="e">
        <f t="shared" si="12"/>
        <v>#NUM!</v>
      </c>
      <c r="G234" s="127" t="e">
        <f t="shared" si="13"/>
        <v>#NUM!</v>
      </c>
    </row>
    <row r="235" spans="2:7" x14ac:dyDescent="0.3">
      <c r="B235" s="109">
        <v>199</v>
      </c>
      <c r="C235" s="126" t="e">
        <f t="shared" si="14"/>
        <v>#NUM!</v>
      </c>
      <c r="D235" s="126" t="e">
        <f t="shared" si="15"/>
        <v>#NUM!</v>
      </c>
      <c r="E235" s="126" t="e">
        <f>C235*E32</f>
        <v>#NUM!</v>
      </c>
      <c r="F235" s="126" t="e">
        <f t="shared" si="12"/>
        <v>#NUM!</v>
      </c>
      <c r="G235" s="127" t="e">
        <f t="shared" si="13"/>
        <v>#NUM!</v>
      </c>
    </row>
    <row r="236" spans="2:7" x14ac:dyDescent="0.3">
      <c r="B236" s="109">
        <v>200</v>
      </c>
      <c r="C236" s="126" t="e">
        <f t="shared" si="14"/>
        <v>#NUM!</v>
      </c>
      <c r="D236" s="126" t="e">
        <f t="shared" si="15"/>
        <v>#NUM!</v>
      </c>
      <c r="E236" s="126" t="e">
        <f>C236*E32</f>
        <v>#NUM!</v>
      </c>
      <c r="F236" s="126" t="e">
        <f t="shared" si="12"/>
        <v>#NUM!</v>
      </c>
      <c r="G236" s="127" t="e">
        <f t="shared" si="13"/>
        <v>#NUM!</v>
      </c>
    </row>
    <row r="237" spans="2:7" x14ac:dyDescent="0.3">
      <c r="B237" s="109">
        <v>201</v>
      </c>
      <c r="C237" s="126" t="e">
        <f t="shared" si="14"/>
        <v>#NUM!</v>
      </c>
      <c r="D237" s="126" t="e">
        <f t="shared" si="15"/>
        <v>#NUM!</v>
      </c>
      <c r="E237" s="126" t="e">
        <f>C237*E32</f>
        <v>#NUM!</v>
      </c>
      <c r="F237" s="126" t="e">
        <f t="shared" si="12"/>
        <v>#NUM!</v>
      </c>
      <c r="G237" s="127" t="e">
        <f t="shared" si="13"/>
        <v>#NUM!</v>
      </c>
    </row>
    <row r="238" spans="2:7" x14ac:dyDescent="0.3">
      <c r="B238" s="109">
        <v>202</v>
      </c>
      <c r="C238" s="126" t="e">
        <f t="shared" si="14"/>
        <v>#NUM!</v>
      </c>
      <c r="D238" s="126" t="e">
        <f t="shared" si="15"/>
        <v>#NUM!</v>
      </c>
      <c r="E238" s="126" t="e">
        <f>C238*E32</f>
        <v>#NUM!</v>
      </c>
      <c r="F238" s="126" t="e">
        <f t="shared" si="12"/>
        <v>#NUM!</v>
      </c>
      <c r="G238" s="127" t="e">
        <f t="shared" si="13"/>
        <v>#NUM!</v>
      </c>
    </row>
    <row r="239" spans="2:7" x14ac:dyDescent="0.3">
      <c r="B239" s="109">
        <v>203</v>
      </c>
      <c r="C239" s="126" t="e">
        <f t="shared" si="14"/>
        <v>#NUM!</v>
      </c>
      <c r="D239" s="126" t="e">
        <f t="shared" si="15"/>
        <v>#NUM!</v>
      </c>
      <c r="E239" s="126" t="e">
        <f>C239*E32</f>
        <v>#NUM!</v>
      </c>
      <c r="F239" s="126" t="e">
        <f t="shared" si="12"/>
        <v>#NUM!</v>
      </c>
      <c r="G239" s="127" t="e">
        <f t="shared" si="13"/>
        <v>#NUM!</v>
      </c>
    </row>
    <row r="240" spans="2:7" x14ac:dyDescent="0.3">
      <c r="B240" s="109">
        <v>204</v>
      </c>
      <c r="C240" s="126" t="e">
        <f t="shared" si="14"/>
        <v>#NUM!</v>
      </c>
      <c r="D240" s="126" t="e">
        <f t="shared" si="15"/>
        <v>#NUM!</v>
      </c>
      <c r="E240" s="126" t="e">
        <f>C240*E32</f>
        <v>#NUM!</v>
      </c>
      <c r="F240" s="126" t="e">
        <f t="shared" si="12"/>
        <v>#NUM!</v>
      </c>
      <c r="G240" s="127" t="e">
        <f t="shared" si="13"/>
        <v>#NUM!</v>
      </c>
    </row>
    <row r="241" spans="2:7" x14ac:dyDescent="0.3">
      <c r="B241" s="109">
        <v>205</v>
      </c>
      <c r="C241" s="126" t="e">
        <f t="shared" si="14"/>
        <v>#NUM!</v>
      </c>
      <c r="D241" s="126" t="e">
        <f t="shared" si="15"/>
        <v>#NUM!</v>
      </c>
      <c r="E241" s="126" t="e">
        <f>C241*E32</f>
        <v>#NUM!</v>
      </c>
      <c r="F241" s="126" t="e">
        <f t="shared" si="12"/>
        <v>#NUM!</v>
      </c>
      <c r="G241" s="127" t="e">
        <f t="shared" si="13"/>
        <v>#NUM!</v>
      </c>
    </row>
    <row r="242" spans="2:7" x14ac:dyDescent="0.3">
      <c r="B242" s="109">
        <v>206</v>
      </c>
      <c r="C242" s="126" t="e">
        <f t="shared" si="14"/>
        <v>#NUM!</v>
      </c>
      <c r="D242" s="126" t="e">
        <f t="shared" si="15"/>
        <v>#NUM!</v>
      </c>
      <c r="E242" s="126" t="e">
        <f>C242*E32</f>
        <v>#NUM!</v>
      </c>
      <c r="F242" s="126" t="e">
        <f t="shared" si="12"/>
        <v>#NUM!</v>
      </c>
      <c r="G242" s="127" t="e">
        <f t="shared" si="13"/>
        <v>#NUM!</v>
      </c>
    </row>
    <row r="243" spans="2:7" x14ac:dyDescent="0.3">
      <c r="B243" s="109">
        <v>207</v>
      </c>
      <c r="C243" s="126" t="e">
        <f t="shared" si="14"/>
        <v>#NUM!</v>
      </c>
      <c r="D243" s="126" t="e">
        <f t="shared" si="15"/>
        <v>#NUM!</v>
      </c>
      <c r="E243" s="126" t="e">
        <f>C243*E32</f>
        <v>#NUM!</v>
      </c>
      <c r="F243" s="126" t="e">
        <f t="shared" si="12"/>
        <v>#NUM!</v>
      </c>
      <c r="G243" s="127" t="e">
        <f t="shared" si="13"/>
        <v>#NUM!</v>
      </c>
    </row>
    <row r="244" spans="2:7" x14ac:dyDescent="0.3">
      <c r="B244" s="109">
        <v>208</v>
      </c>
      <c r="C244" s="126" t="e">
        <f t="shared" si="14"/>
        <v>#NUM!</v>
      </c>
      <c r="D244" s="126" t="e">
        <f t="shared" si="15"/>
        <v>#NUM!</v>
      </c>
      <c r="E244" s="126" t="e">
        <f>C244*E32</f>
        <v>#NUM!</v>
      </c>
      <c r="F244" s="126" t="e">
        <f t="shared" si="12"/>
        <v>#NUM!</v>
      </c>
      <c r="G244" s="127" t="e">
        <f t="shared" si="13"/>
        <v>#NUM!</v>
      </c>
    </row>
    <row r="245" spans="2:7" x14ac:dyDescent="0.3">
      <c r="B245" s="109">
        <v>209</v>
      </c>
      <c r="C245" s="126" t="e">
        <f t="shared" si="14"/>
        <v>#NUM!</v>
      </c>
      <c r="D245" s="126" t="e">
        <f t="shared" si="15"/>
        <v>#NUM!</v>
      </c>
      <c r="E245" s="126" t="e">
        <f>C245*E32</f>
        <v>#NUM!</v>
      </c>
      <c r="F245" s="126" t="e">
        <f t="shared" si="12"/>
        <v>#NUM!</v>
      </c>
      <c r="G245" s="127" t="e">
        <f t="shared" si="13"/>
        <v>#NUM!</v>
      </c>
    </row>
    <row r="246" spans="2:7" x14ac:dyDescent="0.3">
      <c r="B246" s="109">
        <v>210</v>
      </c>
      <c r="C246" s="126" t="e">
        <f t="shared" si="14"/>
        <v>#NUM!</v>
      </c>
      <c r="D246" s="126" t="e">
        <f t="shared" si="15"/>
        <v>#NUM!</v>
      </c>
      <c r="E246" s="126" t="e">
        <f>C246*E32</f>
        <v>#NUM!</v>
      </c>
      <c r="F246" s="126" t="e">
        <f t="shared" si="12"/>
        <v>#NUM!</v>
      </c>
      <c r="G246" s="127" t="e">
        <f t="shared" si="13"/>
        <v>#NUM!</v>
      </c>
    </row>
    <row r="247" spans="2:7" x14ac:dyDescent="0.3">
      <c r="B247" s="109">
        <v>211</v>
      </c>
      <c r="C247" s="126" t="e">
        <f t="shared" si="14"/>
        <v>#NUM!</v>
      </c>
      <c r="D247" s="126" t="e">
        <f t="shared" si="15"/>
        <v>#NUM!</v>
      </c>
      <c r="E247" s="126" t="e">
        <f>C247*E32</f>
        <v>#NUM!</v>
      </c>
      <c r="F247" s="126" t="e">
        <f t="shared" si="12"/>
        <v>#NUM!</v>
      </c>
      <c r="G247" s="127" t="e">
        <f t="shared" si="13"/>
        <v>#NUM!</v>
      </c>
    </row>
    <row r="248" spans="2:7" x14ac:dyDescent="0.3">
      <c r="B248" s="109">
        <v>212</v>
      </c>
      <c r="C248" s="126" t="e">
        <f t="shared" si="14"/>
        <v>#NUM!</v>
      </c>
      <c r="D248" s="126" t="e">
        <f t="shared" si="15"/>
        <v>#NUM!</v>
      </c>
      <c r="E248" s="126" t="e">
        <f>C248*E32</f>
        <v>#NUM!</v>
      </c>
      <c r="F248" s="126" t="e">
        <f t="shared" si="12"/>
        <v>#NUM!</v>
      </c>
      <c r="G248" s="127" t="e">
        <f t="shared" si="13"/>
        <v>#NUM!</v>
      </c>
    </row>
    <row r="249" spans="2:7" x14ac:dyDescent="0.3">
      <c r="B249" s="109">
        <v>213</v>
      </c>
      <c r="C249" s="126" t="e">
        <f t="shared" si="14"/>
        <v>#NUM!</v>
      </c>
      <c r="D249" s="126" t="e">
        <f t="shared" si="15"/>
        <v>#NUM!</v>
      </c>
      <c r="E249" s="126" t="e">
        <f>C249*E32</f>
        <v>#NUM!</v>
      </c>
      <c r="F249" s="126" t="e">
        <f t="shared" si="12"/>
        <v>#NUM!</v>
      </c>
      <c r="G249" s="127" t="e">
        <f t="shared" si="13"/>
        <v>#NUM!</v>
      </c>
    </row>
    <row r="250" spans="2:7" x14ac:dyDescent="0.3">
      <c r="B250" s="109">
        <v>214</v>
      </c>
      <c r="C250" s="126" t="e">
        <f t="shared" si="14"/>
        <v>#NUM!</v>
      </c>
      <c r="D250" s="126" t="e">
        <f t="shared" si="15"/>
        <v>#NUM!</v>
      </c>
      <c r="E250" s="126" t="e">
        <f>C250*E32</f>
        <v>#NUM!</v>
      </c>
      <c r="F250" s="126" t="e">
        <f t="shared" si="12"/>
        <v>#NUM!</v>
      </c>
      <c r="G250" s="127" t="e">
        <f t="shared" si="13"/>
        <v>#NUM!</v>
      </c>
    </row>
    <row r="251" spans="2:7" x14ac:dyDescent="0.3">
      <c r="B251" s="109">
        <v>215</v>
      </c>
      <c r="C251" s="126" t="e">
        <f t="shared" si="14"/>
        <v>#NUM!</v>
      </c>
      <c r="D251" s="126" t="e">
        <f t="shared" si="15"/>
        <v>#NUM!</v>
      </c>
      <c r="E251" s="126" t="e">
        <f>C251*E32</f>
        <v>#NUM!</v>
      </c>
      <c r="F251" s="126" t="e">
        <f t="shared" si="12"/>
        <v>#NUM!</v>
      </c>
      <c r="G251" s="127" t="e">
        <f t="shared" si="13"/>
        <v>#NUM!</v>
      </c>
    </row>
    <row r="252" spans="2:7" x14ac:dyDescent="0.3">
      <c r="B252" s="109">
        <v>216</v>
      </c>
      <c r="C252" s="126" t="e">
        <f t="shared" si="14"/>
        <v>#NUM!</v>
      </c>
      <c r="D252" s="126" t="e">
        <f t="shared" si="15"/>
        <v>#NUM!</v>
      </c>
      <c r="E252" s="126" t="e">
        <f>C252*E32</f>
        <v>#NUM!</v>
      </c>
      <c r="F252" s="126" t="e">
        <f t="shared" si="12"/>
        <v>#NUM!</v>
      </c>
      <c r="G252" s="127" t="e">
        <f t="shared" si="13"/>
        <v>#NUM!</v>
      </c>
    </row>
    <row r="253" spans="2:7" x14ac:dyDescent="0.3">
      <c r="B253" s="109">
        <v>217</v>
      </c>
      <c r="C253" s="126" t="e">
        <f t="shared" si="14"/>
        <v>#NUM!</v>
      </c>
      <c r="D253" s="126" t="e">
        <f t="shared" si="15"/>
        <v>#NUM!</v>
      </c>
      <c r="E253" s="126" t="e">
        <f>C253*E32</f>
        <v>#NUM!</v>
      </c>
      <c r="F253" s="126" t="e">
        <f t="shared" si="12"/>
        <v>#NUM!</v>
      </c>
      <c r="G253" s="127" t="e">
        <f t="shared" si="13"/>
        <v>#NUM!</v>
      </c>
    </row>
    <row r="254" spans="2:7" x14ac:dyDescent="0.3">
      <c r="B254" s="109">
        <v>218</v>
      </c>
      <c r="C254" s="126" t="e">
        <f t="shared" si="14"/>
        <v>#NUM!</v>
      </c>
      <c r="D254" s="126" t="e">
        <f t="shared" si="15"/>
        <v>#NUM!</v>
      </c>
      <c r="E254" s="126" t="e">
        <f>C254*E32</f>
        <v>#NUM!</v>
      </c>
      <c r="F254" s="126" t="e">
        <f t="shared" si="12"/>
        <v>#NUM!</v>
      </c>
      <c r="G254" s="127" t="e">
        <f t="shared" si="13"/>
        <v>#NUM!</v>
      </c>
    </row>
    <row r="255" spans="2:7" x14ac:dyDescent="0.3">
      <c r="B255" s="109">
        <v>219</v>
      </c>
      <c r="C255" s="126" t="e">
        <f t="shared" si="14"/>
        <v>#NUM!</v>
      </c>
      <c r="D255" s="126" t="e">
        <f t="shared" si="15"/>
        <v>#NUM!</v>
      </c>
      <c r="E255" s="126" t="e">
        <f>C255*E32</f>
        <v>#NUM!</v>
      </c>
      <c r="F255" s="126" t="e">
        <f t="shared" si="12"/>
        <v>#NUM!</v>
      </c>
      <c r="G255" s="127" t="e">
        <f t="shared" si="13"/>
        <v>#NUM!</v>
      </c>
    </row>
    <row r="256" spans="2:7" x14ac:dyDescent="0.3">
      <c r="B256" s="109">
        <v>220</v>
      </c>
      <c r="C256" s="126" t="e">
        <f t="shared" si="14"/>
        <v>#NUM!</v>
      </c>
      <c r="D256" s="126" t="e">
        <f t="shared" si="15"/>
        <v>#NUM!</v>
      </c>
      <c r="E256" s="126" t="e">
        <f>C256*E32</f>
        <v>#NUM!</v>
      </c>
      <c r="F256" s="126" t="e">
        <f t="shared" si="12"/>
        <v>#NUM!</v>
      </c>
      <c r="G256" s="127" t="e">
        <f t="shared" si="13"/>
        <v>#NUM!</v>
      </c>
    </row>
    <row r="257" spans="2:7" x14ac:dyDescent="0.3">
      <c r="B257" s="109">
        <v>221</v>
      </c>
      <c r="C257" s="126" t="e">
        <f t="shared" si="14"/>
        <v>#NUM!</v>
      </c>
      <c r="D257" s="126" t="e">
        <f t="shared" si="15"/>
        <v>#NUM!</v>
      </c>
      <c r="E257" s="126" t="e">
        <f>C257*E32</f>
        <v>#NUM!</v>
      </c>
      <c r="F257" s="126" t="e">
        <f t="shared" si="12"/>
        <v>#NUM!</v>
      </c>
      <c r="G257" s="127" t="e">
        <f t="shared" si="13"/>
        <v>#NUM!</v>
      </c>
    </row>
    <row r="258" spans="2:7" x14ac:dyDescent="0.3">
      <c r="B258" s="109">
        <v>222</v>
      </c>
      <c r="C258" s="126" t="e">
        <f t="shared" si="14"/>
        <v>#NUM!</v>
      </c>
      <c r="D258" s="126" t="e">
        <f t="shared" si="15"/>
        <v>#NUM!</v>
      </c>
      <c r="E258" s="126" t="e">
        <f>C258*E32</f>
        <v>#NUM!</v>
      </c>
      <c r="F258" s="126" t="e">
        <f t="shared" si="12"/>
        <v>#NUM!</v>
      </c>
      <c r="G258" s="127" t="e">
        <f t="shared" si="13"/>
        <v>#NUM!</v>
      </c>
    </row>
    <row r="259" spans="2:7" x14ac:dyDescent="0.3">
      <c r="B259" s="109">
        <v>223</v>
      </c>
      <c r="C259" s="126" t="e">
        <f t="shared" si="14"/>
        <v>#NUM!</v>
      </c>
      <c r="D259" s="126" t="e">
        <f t="shared" si="15"/>
        <v>#NUM!</v>
      </c>
      <c r="E259" s="126" t="e">
        <f>C259*E32</f>
        <v>#NUM!</v>
      </c>
      <c r="F259" s="126" t="e">
        <f t="shared" si="12"/>
        <v>#NUM!</v>
      </c>
      <c r="G259" s="127" t="e">
        <f t="shared" si="13"/>
        <v>#NUM!</v>
      </c>
    </row>
    <row r="260" spans="2:7" x14ac:dyDescent="0.3">
      <c r="B260" s="109">
        <v>224</v>
      </c>
      <c r="C260" s="126" t="e">
        <f t="shared" si="14"/>
        <v>#NUM!</v>
      </c>
      <c r="D260" s="126" t="e">
        <f t="shared" si="15"/>
        <v>#NUM!</v>
      </c>
      <c r="E260" s="126" t="e">
        <f>C260*E32</f>
        <v>#NUM!</v>
      </c>
      <c r="F260" s="126" t="e">
        <f t="shared" si="12"/>
        <v>#NUM!</v>
      </c>
      <c r="G260" s="127" t="e">
        <f t="shared" si="13"/>
        <v>#NUM!</v>
      </c>
    </row>
    <row r="261" spans="2:7" x14ac:dyDescent="0.3">
      <c r="B261" s="109">
        <v>225</v>
      </c>
      <c r="C261" s="126" t="e">
        <f t="shared" si="14"/>
        <v>#NUM!</v>
      </c>
      <c r="D261" s="126" t="e">
        <f t="shared" si="15"/>
        <v>#NUM!</v>
      </c>
      <c r="E261" s="126" t="e">
        <f>C261*E32</f>
        <v>#NUM!</v>
      </c>
      <c r="F261" s="126" t="e">
        <f t="shared" si="12"/>
        <v>#NUM!</v>
      </c>
      <c r="G261" s="127" t="e">
        <f t="shared" si="13"/>
        <v>#NUM!</v>
      </c>
    </row>
    <row r="262" spans="2:7" x14ac:dyDescent="0.3">
      <c r="B262" s="109">
        <v>226</v>
      </c>
      <c r="C262" s="126" t="e">
        <f t="shared" si="14"/>
        <v>#NUM!</v>
      </c>
      <c r="D262" s="126" t="e">
        <f t="shared" si="15"/>
        <v>#NUM!</v>
      </c>
      <c r="E262" s="126" t="e">
        <f>C262*E32</f>
        <v>#NUM!</v>
      </c>
      <c r="F262" s="126" t="e">
        <f t="shared" si="12"/>
        <v>#NUM!</v>
      </c>
      <c r="G262" s="127" t="e">
        <f t="shared" si="13"/>
        <v>#NUM!</v>
      </c>
    </row>
    <row r="263" spans="2:7" x14ac:dyDescent="0.3">
      <c r="B263" s="109">
        <v>227</v>
      </c>
      <c r="C263" s="126" t="e">
        <f t="shared" si="14"/>
        <v>#NUM!</v>
      </c>
      <c r="D263" s="126" t="e">
        <f t="shared" si="15"/>
        <v>#NUM!</v>
      </c>
      <c r="E263" s="126" t="e">
        <f>C263*E32</f>
        <v>#NUM!</v>
      </c>
      <c r="F263" s="126" t="e">
        <f t="shared" si="12"/>
        <v>#NUM!</v>
      </c>
      <c r="G263" s="127" t="e">
        <f t="shared" si="13"/>
        <v>#NUM!</v>
      </c>
    </row>
    <row r="264" spans="2:7" x14ac:dyDescent="0.3">
      <c r="B264" s="109">
        <v>228</v>
      </c>
      <c r="C264" s="126" t="e">
        <f t="shared" si="14"/>
        <v>#NUM!</v>
      </c>
      <c r="D264" s="126" t="e">
        <f t="shared" si="15"/>
        <v>#NUM!</v>
      </c>
      <c r="E264" s="126" t="e">
        <f>C264*E32</f>
        <v>#NUM!</v>
      </c>
      <c r="F264" s="126" t="e">
        <f t="shared" si="12"/>
        <v>#NUM!</v>
      </c>
      <c r="G264" s="127" t="e">
        <f t="shared" si="13"/>
        <v>#NUM!</v>
      </c>
    </row>
    <row r="265" spans="2:7" x14ac:dyDescent="0.3">
      <c r="B265" s="109">
        <v>229</v>
      </c>
      <c r="C265" s="126" t="e">
        <f t="shared" si="14"/>
        <v>#NUM!</v>
      </c>
      <c r="D265" s="126" t="e">
        <f t="shared" si="15"/>
        <v>#NUM!</v>
      </c>
      <c r="E265" s="126" t="e">
        <f>C265*E32</f>
        <v>#NUM!</v>
      </c>
      <c r="F265" s="126" t="e">
        <f t="shared" si="12"/>
        <v>#NUM!</v>
      </c>
      <c r="G265" s="127" t="e">
        <f t="shared" si="13"/>
        <v>#NUM!</v>
      </c>
    </row>
    <row r="266" spans="2:7" x14ac:dyDescent="0.3">
      <c r="B266" s="109">
        <v>230</v>
      </c>
      <c r="C266" s="126" t="e">
        <f t="shared" si="14"/>
        <v>#NUM!</v>
      </c>
      <c r="D266" s="126" t="e">
        <f t="shared" si="15"/>
        <v>#NUM!</v>
      </c>
      <c r="E266" s="126" t="e">
        <f>C266*E32</f>
        <v>#NUM!</v>
      </c>
      <c r="F266" s="126" t="e">
        <f t="shared" si="12"/>
        <v>#NUM!</v>
      </c>
      <c r="G266" s="127" t="e">
        <f t="shared" si="13"/>
        <v>#NUM!</v>
      </c>
    </row>
    <row r="267" spans="2:7" x14ac:dyDescent="0.3">
      <c r="B267" s="109">
        <v>231</v>
      </c>
      <c r="C267" s="126" t="e">
        <f t="shared" si="14"/>
        <v>#NUM!</v>
      </c>
      <c r="D267" s="126" t="e">
        <f t="shared" si="15"/>
        <v>#NUM!</v>
      </c>
      <c r="E267" s="126" t="e">
        <f>C267*E32</f>
        <v>#NUM!</v>
      </c>
      <c r="F267" s="126" t="e">
        <f t="shared" si="12"/>
        <v>#NUM!</v>
      </c>
      <c r="G267" s="127" t="e">
        <f t="shared" si="13"/>
        <v>#NUM!</v>
      </c>
    </row>
    <row r="268" spans="2:7" x14ac:dyDescent="0.3">
      <c r="B268" s="109">
        <v>232</v>
      </c>
      <c r="C268" s="126" t="e">
        <f t="shared" si="14"/>
        <v>#NUM!</v>
      </c>
      <c r="D268" s="126" t="e">
        <f t="shared" si="15"/>
        <v>#NUM!</v>
      </c>
      <c r="E268" s="126" t="e">
        <f>C268*E32</f>
        <v>#NUM!</v>
      </c>
      <c r="F268" s="126" t="e">
        <f t="shared" si="12"/>
        <v>#NUM!</v>
      </c>
      <c r="G268" s="127" t="e">
        <f t="shared" si="13"/>
        <v>#NUM!</v>
      </c>
    </row>
    <row r="269" spans="2:7" x14ac:dyDescent="0.3">
      <c r="B269" s="109">
        <v>233</v>
      </c>
      <c r="C269" s="126" t="e">
        <f t="shared" si="14"/>
        <v>#NUM!</v>
      </c>
      <c r="D269" s="126" t="e">
        <f t="shared" si="15"/>
        <v>#NUM!</v>
      </c>
      <c r="E269" s="126" t="e">
        <f>C269*E32</f>
        <v>#NUM!</v>
      </c>
      <c r="F269" s="126" t="e">
        <f t="shared" si="12"/>
        <v>#NUM!</v>
      </c>
      <c r="G269" s="127" t="e">
        <f t="shared" si="13"/>
        <v>#NUM!</v>
      </c>
    </row>
    <row r="270" spans="2:7" x14ac:dyDescent="0.3">
      <c r="B270" s="109">
        <v>234</v>
      </c>
      <c r="C270" s="126" t="e">
        <f t="shared" si="14"/>
        <v>#NUM!</v>
      </c>
      <c r="D270" s="126" t="e">
        <f t="shared" si="15"/>
        <v>#NUM!</v>
      </c>
      <c r="E270" s="126" t="e">
        <f>C270*E32</f>
        <v>#NUM!</v>
      </c>
      <c r="F270" s="126" t="e">
        <f t="shared" si="12"/>
        <v>#NUM!</v>
      </c>
      <c r="G270" s="127" t="e">
        <f t="shared" si="13"/>
        <v>#NUM!</v>
      </c>
    </row>
    <row r="271" spans="2:7" x14ac:dyDescent="0.3">
      <c r="B271" s="109">
        <v>235</v>
      </c>
      <c r="C271" s="126" t="e">
        <f t="shared" si="14"/>
        <v>#NUM!</v>
      </c>
      <c r="D271" s="126" t="e">
        <f t="shared" si="15"/>
        <v>#NUM!</v>
      </c>
      <c r="E271" s="126" t="e">
        <f>C271*E32</f>
        <v>#NUM!</v>
      </c>
      <c r="F271" s="126" t="e">
        <f t="shared" si="12"/>
        <v>#NUM!</v>
      </c>
      <c r="G271" s="127" t="e">
        <f t="shared" si="13"/>
        <v>#NUM!</v>
      </c>
    </row>
    <row r="272" spans="2:7" x14ac:dyDescent="0.3">
      <c r="B272" s="109">
        <v>236</v>
      </c>
      <c r="C272" s="126" t="e">
        <f t="shared" si="14"/>
        <v>#NUM!</v>
      </c>
      <c r="D272" s="126" t="e">
        <f t="shared" si="15"/>
        <v>#NUM!</v>
      </c>
      <c r="E272" s="126" t="e">
        <f>C272*E32</f>
        <v>#NUM!</v>
      </c>
      <c r="F272" s="126" t="e">
        <f t="shared" si="12"/>
        <v>#NUM!</v>
      </c>
      <c r="G272" s="127" t="e">
        <f t="shared" si="13"/>
        <v>#NUM!</v>
      </c>
    </row>
    <row r="273" spans="2:7" x14ac:dyDescent="0.3">
      <c r="B273" s="109">
        <v>237</v>
      </c>
      <c r="C273" s="126" t="e">
        <f t="shared" si="14"/>
        <v>#NUM!</v>
      </c>
      <c r="D273" s="126" t="e">
        <f t="shared" si="15"/>
        <v>#NUM!</v>
      </c>
      <c r="E273" s="126" t="e">
        <f>C273*E32</f>
        <v>#NUM!</v>
      </c>
      <c r="F273" s="126" t="e">
        <f t="shared" si="12"/>
        <v>#NUM!</v>
      </c>
      <c r="G273" s="127" t="e">
        <f t="shared" si="13"/>
        <v>#NUM!</v>
      </c>
    </row>
    <row r="274" spans="2:7" x14ac:dyDescent="0.3">
      <c r="B274" s="109">
        <v>238</v>
      </c>
      <c r="C274" s="126" t="e">
        <f t="shared" si="14"/>
        <v>#NUM!</v>
      </c>
      <c r="D274" s="126" t="e">
        <f t="shared" si="15"/>
        <v>#NUM!</v>
      </c>
      <c r="E274" s="126" t="e">
        <f>C274*E32</f>
        <v>#NUM!</v>
      </c>
      <c r="F274" s="126" t="e">
        <f t="shared" si="12"/>
        <v>#NUM!</v>
      </c>
      <c r="G274" s="127" t="e">
        <f t="shared" si="13"/>
        <v>#NUM!</v>
      </c>
    </row>
    <row r="275" spans="2:7" x14ac:dyDescent="0.3">
      <c r="B275" s="109">
        <v>239</v>
      </c>
      <c r="C275" s="126" t="e">
        <f t="shared" si="14"/>
        <v>#NUM!</v>
      </c>
      <c r="D275" s="126" t="e">
        <f t="shared" si="15"/>
        <v>#NUM!</v>
      </c>
      <c r="E275" s="126" t="e">
        <f>C275*E32</f>
        <v>#NUM!</v>
      </c>
      <c r="F275" s="126" t="e">
        <f t="shared" si="12"/>
        <v>#NUM!</v>
      </c>
      <c r="G275" s="127" t="e">
        <f t="shared" si="13"/>
        <v>#NUM!</v>
      </c>
    </row>
    <row r="276" spans="2:7" x14ac:dyDescent="0.3">
      <c r="B276" s="109">
        <v>240</v>
      </c>
      <c r="C276" s="126" t="e">
        <f t="shared" si="14"/>
        <v>#NUM!</v>
      </c>
      <c r="D276" s="126" t="e">
        <f t="shared" si="15"/>
        <v>#NUM!</v>
      </c>
      <c r="E276" s="126" t="e">
        <f>C276*E32</f>
        <v>#NUM!</v>
      </c>
      <c r="F276" s="126" t="e">
        <f t="shared" si="12"/>
        <v>#NUM!</v>
      </c>
      <c r="G276" s="127" t="e">
        <f t="shared" si="13"/>
        <v>#NUM!</v>
      </c>
    </row>
    <row r="277" spans="2:7" x14ac:dyDescent="0.3">
      <c r="B277" s="109">
        <v>241</v>
      </c>
      <c r="C277" s="126" t="e">
        <f t="shared" si="14"/>
        <v>#NUM!</v>
      </c>
      <c r="D277" s="126" t="e">
        <f t="shared" si="15"/>
        <v>#NUM!</v>
      </c>
      <c r="E277" s="126" t="e">
        <f>C277*E32</f>
        <v>#NUM!</v>
      </c>
      <c r="F277" s="126" t="e">
        <f t="shared" si="12"/>
        <v>#NUM!</v>
      </c>
      <c r="G277" s="127" t="e">
        <f t="shared" si="13"/>
        <v>#NUM!</v>
      </c>
    </row>
    <row r="278" spans="2:7" x14ac:dyDescent="0.3">
      <c r="B278" s="109">
        <v>242</v>
      </c>
      <c r="C278" s="126" t="e">
        <f t="shared" si="14"/>
        <v>#NUM!</v>
      </c>
      <c r="D278" s="126" t="e">
        <f t="shared" si="15"/>
        <v>#NUM!</v>
      </c>
      <c r="E278" s="126" t="e">
        <f>C278*E32</f>
        <v>#NUM!</v>
      </c>
      <c r="F278" s="126" t="e">
        <f t="shared" si="12"/>
        <v>#NUM!</v>
      </c>
      <c r="G278" s="127" t="e">
        <f t="shared" si="13"/>
        <v>#NUM!</v>
      </c>
    </row>
    <row r="279" spans="2:7" x14ac:dyDescent="0.3">
      <c r="B279" s="109">
        <v>243</v>
      </c>
      <c r="C279" s="126" t="e">
        <f t="shared" si="14"/>
        <v>#NUM!</v>
      </c>
      <c r="D279" s="126" t="e">
        <f t="shared" si="15"/>
        <v>#NUM!</v>
      </c>
      <c r="E279" s="126" t="e">
        <f>C279*E32</f>
        <v>#NUM!</v>
      </c>
      <c r="F279" s="126" t="e">
        <f t="shared" si="12"/>
        <v>#NUM!</v>
      </c>
      <c r="G279" s="127" t="e">
        <f t="shared" si="13"/>
        <v>#NUM!</v>
      </c>
    </row>
    <row r="280" spans="2:7" x14ac:dyDescent="0.3">
      <c r="B280" s="109">
        <v>244</v>
      </c>
      <c r="C280" s="126" t="e">
        <f t="shared" si="14"/>
        <v>#NUM!</v>
      </c>
      <c r="D280" s="126" t="e">
        <f t="shared" si="15"/>
        <v>#NUM!</v>
      </c>
      <c r="E280" s="126" t="e">
        <f>C280*E32</f>
        <v>#NUM!</v>
      </c>
      <c r="F280" s="126" t="e">
        <f t="shared" si="12"/>
        <v>#NUM!</v>
      </c>
      <c r="G280" s="127" t="e">
        <f t="shared" si="13"/>
        <v>#NUM!</v>
      </c>
    </row>
    <row r="281" spans="2:7" x14ac:dyDescent="0.3">
      <c r="B281" s="109">
        <v>245</v>
      </c>
      <c r="C281" s="126" t="e">
        <f t="shared" si="14"/>
        <v>#NUM!</v>
      </c>
      <c r="D281" s="126" t="e">
        <f t="shared" si="15"/>
        <v>#NUM!</v>
      </c>
      <c r="E281" s="126" t="e">
        <f>C281*E32</f>
        <v>#NUM!</v>
      </c>
      <c r="F281" s="126" t="e">
        <f t="shared" si="12"/>
        <v>#NUM!</v>
      </c>
      <c r="G281" s="127" t="e">
        <f t="shared" si="13"/>
        <v>#NUM!</v>
      </c>
    </row>
    <row r="282" spans="2:7" x14ac:dyDescent="0.3">
      <c r="B282" s="109">
        <v>246</v>
      </c>
      <c r="C282" s="126" t="e">
        <f t="shared" si="14"/>
        <v>#NUM!</v>
      </c>
      <c r="D282" s="126" t="e">
        <f t="shared" si="15"/>
        <v>#NUM!</v>
      </c>
      <c r="E282" s="126" t="e">
        <f>C282*E32</f>
        <v>#NUM!</v>
      </c>
      <c r="F282" s="126" t="e">
        <f t="shared" si="12"/>
        <v>#NUM!</v>
      </c>
      <c r="G282" s="127" t="e">
        <f t="shared" si="13"/>
        <v>#NUM!</v>
      </c>
    </row>
    <row r="283" spans="2:7" x14ac:dyDescent="0.3">
      <c r="B283" s="109">
        <v>247</v>
      </c>
      <c r="C283" s="126" t="e">
        <f t="shared" si="14"/>
        <v>#NUM!</v>
      </c>
      <c r="D283" s="126" t="e">
        <f t="shared" si="15"/>
        <v>#NUM!</v>
      </c>
      <c r="E283" s="126" t="e">
        <f>C283*E32</f>
        <v>#NUM!</v>
      </c>
      <c r="F283" s="126" t="e">
        <f t="shared" si="12"/>
        <v>#NUM!</v>
      </c>
      <c r="G283" s="127" t="e">
        <f t="shared" si="13"/>
        <v>#NUM!</v>
      </c>
    </row>
    <row r="284" spans="2:7" x14ac:dyDescent="0.3">
      <c r="B284" s="109">
        <v>248</v>
      </c>
      <c r="C284" s="126" t="e">
        <f t="shared" si="14"/>
        <v>#NUM!</v>
      </c>
      <c r="D284" s="126" t="e">
        <f t="shared" si="15"/>
        <v>#NUM!</v>
      </c>
      <c r="E284" s="126" t="e">
        <f>C284*E32</f>
        <v>#NUM!</v>
      </c>
      <c r="F284" s="126" t="e">
        <f t="shared" si="12"/>
        <v>#NUM!</v>
      </c>
      <c r="G284" s="127" t="e">
        <f t="shared" si="13"/>
        <v>#NUM!</v>
      </c>
    </row>
    <row r="285" spans="2:7" x14ac:dyDescent="0.3">
      <c r="B285" s="109">
        <v>249</v>
      </c>
      <c r="C285" s="126" t="e">
        <f t="shared" si="14"/>
        <v>#NUM!</v>
      </c>
      <c r="D285" s="126" t="e">
        <f t="shared" si="15"/>
        <v>#NUM!</v>
      </c>
      <c r="E285" s="126" t="e">
        <f>C285*E32</f>
        <v>#NUM!</v>
      </c>
      <c r="F285" s="126" t="e">
        <f t="shared" si="12"/>
        <v>#NUM!</v>
      </c>
      <c r="G285" s="127" t="e">
        <f t="shared" si="13"/>
        <v>#NUM!</v>
      </c>
    </row>
    <row r="286" spans="2:7" x14ac:dyDescent="0.3">
      <c r="B286" s="109">
        <v>250</v>
      </c>
      <c r="C286" s="126" t="e">
        <f t="shared" si="14"/>
        <v>#NUM!</v>
      </c>
      <c r="D286" s="126" t="e">
        <f t="shared" si="15"/>
        <v>#NUM!</v>
      </c>
      <c r="E286" s="126" t="e">
        <f>C286*E32</f>
        <v>#NUM!</v>
      </c>
      <c r="F286" s="126" t="e">
        <f t="shared" si="12"/>
        <v>#NUM!</v>
      </c>
      <c r="G286" s="127" t="e">
        <f t="shared" si="13"/>
        <v>#NUM!</v>
      </c>
    </row>
    <row r="287" spans="2:7" x14ac:dyDescent="0.3">
      <c r="B287" s="109">
        <v>251</v>
      </c>
      <c r="C287" s="126" t="e">
        <f t="shared" si="14"/>
        <v>#NUM!</v>
      </c>
      <c r="D287" s="126" t="e">
        <f t="shared" si="15"/>
        <v>#NUM!</v>
      </c>
      <c r="E287" s="126" t="e">
        <f>C287*E32</f>
        <v>#NUM!</v>
      </c>
      <c r="F287" s="126" t="e">
        <f t="shared" si="12"/>
        <v>#NUM!</v>
      </c>
      <c r="G287" s="127" t="e">
        <f t="shared" si="13"/>
        <v>#NUM!</v>
      </c>
    </row>
    <row r="288" spans="2:7" x14ac:dyDescent="0.3">
      <c r="B288" s="109">
        <v>252</v>
      </c>
      <c r="C288" s="126" t="e">
        <f t="shared" si="14"/>
        <v>#NUM!</v>
      </c>
      <c r="D288" s="126" t="e">
        <f t="shared" si="15"/>
        <v>#NUM!</v>
      </c>
      <c r="E288" s="126" t="e">
        <f>C288*E32</f>
        <v>#NUM!</v>
      </c>
      <c r="F288" s="126" t="e">
        <f t="shared" si="12"/>
        <v>#NUM!</v>
      </c>
      <c r="G288" s="127" t="e">
        <f t="shared" si="13"/>
        <v>#NUM!</v>
      </c>
    </row>
    <row r="289" spans="2:7" x14ac:dyDescent="0.3">
      <c r="B289" s="109">
        <v>253</v>
      </c>
      <c r="C289" s="126" t="e">
        <f t="shared" si="14"/>
        <v>#NUM!</v>
      </c>
      <c r="D289" s="126" t="e">
        <f t="shared" si="15"/>
        <v>#NUM!</v>
      </c>
      <c r="E289" s="126" t="e">
        <f>C289*E32</f>
        <v>#NUM!</v>
      </c>
      <c r="F289" s="126" t="e">
        <f t="shared" si="12"/>
        <v>#NUM!</v>
      </c>
      <c r="G289" s="127" t="e">
        <f t="shared" si="13"/>
        <v>#NUM!</v>
      </c>
    </row>
    <row r="290" spans="2:7" x14ac:dyDescent="0.3">
      <c r="B290" s="109">
        <v>254</v>
      </c>
      <c r="C290" s="126" t="e">
        <f t="shared" si="14"/>
        <v>#NUM!</v>
      </c>
      <c r="D290" s="126" t="e">
        <f t="shared" si="15"/>
        <v>#NUM!</v>
      </c>
      <c r="E290" s="126" t="e">
        <f>C290*E32</f>
        <v>#NUM!</v>
      </c>
      <c r="F290" s="126" t="e">
        <f t="shared" si="12"/>
        <v>#NUM!</v>
      </c>
      <c r="G290" s="127" t="e">
        <f t="shared" si="13"/>
        <v>#NUM!</v>
      </c>
    </row>
    <row r="291" spans="2:7" x14ac:dyDescent="0.3">
      <c r="B291" s="109">
        <v>255</v>
      </c>
      <c r="C291" s="126" t="e">
        <f t="shared" si="14"/>
        <v>#NUM!</v>
      </c>
      <c r="D291" s="126" t="e">
        <f t="shared" si="15"/>
        <v>#NUM!</v>
      </c>
      <c r="E291" s="126" t="e">
        <f>C291*E32</f>
        <v>#NUM!</v>
      </c>
      <c r="F291" s="126" t="e">
        <f t="shared" si="12"/>
        <v>#NUM!</v>
      </c>
      <c r="G291" s="127" t="e">
        <f t="shared" si="13"/>
        <v>#NUM!</v>
      </c>
    </row>
    <row r="292" spans="2:7" x14ac:dyDescent="0.3">
      <c r="B292" s="109">
        <v>256</v>
      </c>
      <c r="C292" s="126" t="e">
        <f t="shared" si="14"/>
        <v>#NUM!</v>
      </c>
      <c r="D292" s="126" t="e">
        <f t="shared" si="15"/>
        <v>#NUM!</v>
      </c>
      <c r="E292" s="126" t="e">
        <f>C292*E32</f>
        <v>#NUM!</v>
      </c>
      <c r="F292" s="126" t="e">
        <f t="shared" si="12"/>
        <v>#NUM!</v>
      </c>
      <c r="G292" s="127" t="e">
        <f t="shared" si="13"/>
        <v>#NUM!</v>
      </c>
    </row>
    <row r="293" spans="2:7" x14ac:dyDescent="0.3">
      <c r="B293" s="109">
        <v>257</v>
      </c>
      <c r="C293" s="126" t="e">
        <f t="shared" si="14"/>
        <v>#NUM!</v>
      </c>
      <c r="D293" s="126" t="e">
        <f t="shared" si="15"/>
        <v>#NUM!</v>
      </c>
      <c r="E293" s="126" t="e">
        <f>C293*E32</f>
        <v>#NUM!</v>
      </c>
      <c r="F293" s="126" t="e">
        <f t="shared" si="12"/>
        <v>#NUM!</v>
      </c>
      <c r="G293" s="127" t="e">
        <f t="shared" si="13"/>
        <v>#NUM!</v>
      </c>
    </row>
    <row r="294" spans="2:7" x14ac:dyDescent="0.3">
      <c r="B294" s="109">
        <v>258</v>
      </c>
      <c r="C294" s="126" t="e">
        <f t="shared" si="14"/>
        <v>#NUM!</v>
      </c>
      <c r="D294" s="126" t="e">
        <f t="shared" si="15"/>
        <v>#NUM!</v>
      </c>
      <c r="E294" s="126" t="e">
        <f>C294*E32</f>
        <v>#NUM!</v>
      </c>
      <c r="F294" s="126" t="e">
        <f t="shared" si="12"/>
        <v>#NUM!</v>
      </c>
      <c r="G294" s="127" t="e">
        <f t="shared" si="13"/>
        <v>#NUM!</v>
      </c>
    </row>
    <row r="295" spans="2:7" x14ac:dyDescent="0.3">
      <c r="B295" s="109">
        <v>259</v>
      </c>
      <c r="C295" s="126" t="e">
        <f t="shared" si="14"/>
        <v>#NUM!</v>
      </c>
      <c r="D295" s="126" t="e">
        <f t="shared" si="15"/>
        <v>#NUM!</v>
      </c>
      <c r="E295" s="126" t="e">
        <f>C295*E32</f>
        <v>#NUM!</v>
      </c>
      <c r="F295" s="126" t="e">
        <f t="shared" ref="F295:F358" si="16">D295-E295</f>
        <v>#NUM!</v>
      </c>
      <c r="G295" s="127" t="e">
        <f t="shared" ref="G295:G358" si="17">C295-F295</f>
        <v>#NUM!</v>
      </c>
    </row>
    <row r="296" spans="2:7" x14ac:dyDescent="0.3">
      <c r="B296" s="109">
        <v>260</v>
      </c>
      <c r="C296" s="126" t="e">
        <f t="shared" ref="C296:C359" si="18">G295</f>
        <v>#NUM!</v>
      </c>
      <c r="D296" s="126" t="e">
        <f t="shared" si="15"/>
        <v>#NUM!</v>
      </c>
      <c r="E296" s="126" t="e">
        <f>C296*E32</f>
        <v>#NUM!</v>
      </c>
      <c r="F296" s="126" t="e">
        <f t="shared" si="16"/>
        <v>#NUM!</v>
      </c>
      <c r="G296" s="127" t="e">
        <f t="shared" si="17"/>
        <v>#NUM!</v>
      </c>
    </row>
    <row r="297" spans="2:7" x14ac:dyDescent="0.3">
      <c r="B297" s="109">
        <v>261</v>
      </c>
      <c r="C297" s="126" t="e">
        <f t="shared" si="18"/>
        <v>#NUM!</v>
      </c>
      <c r="D297" s="126" t="e">
        <f t="shared" ref="D297:D360" si="19">+D296</f>
        <v>#NUM!</v>
      </c>
      <c r="E297" s="126" t="e">
        <f>C297*E32</f>
        <v>#NUM!</v>
      </c>
      <c r="F297" s="126" t="e">
        <f t="shared" si="16"/>
        <v>#NUM!</v>
      </c>
      <c r="G297" s="127" t="e">
        <f t="shared" si="17"/>
        <v>#NUM!</v>
      </c>
    </row>
    <row r="298" spans="2:7" x14ac:dyDescent="0.3">
      <c r="B298" s="109">
        <v>262</v>
      </c>
      <c r="C298" s="126" t="e">
        <f t="shared" si="18"/>
        <v>#NUM!</v>
      </c>
      <c r="D298" s="126" t="e">
        <f t="shared" si="19"/>
        <v>#NUM!</v>
      </c>
      <c r="E298" s="126" t="e">
        <f>C298*E32</f>
        <v>#NUM!</v>
      </c>
      <c r="F298" s="126" t="e">
        <f t="shared" si="16"/>
        <v>#NUM!</v>
      </c>
      <c r="G298" s="127" t="e">
        <f t="shared" si="17"/>
        <v>#NUM!</v>
      </c>
    </row>
    <row r="299" spans="2:7" x14ac:dyDescent="0.3">
      <c r="B299" s="109">
        <v>263</v>
      </c>
      <c r="C299" s="126" t="e">
        <f t="shared" si="18"/>
        <v>#NUM!</v>
      </c>
      <c r="D299" s="126" t="e">
        <f t="shared" si="19"/>
        <v>#NUM!</v>
      </c>
      <c r="E299" s="126" t="e">
        <f>C299*E32</f>
        <v>#NUM!</v>
      </c>
      <c r="F299" s="126" t="e">
        <f t="shared" si="16"/>
        <v>#NUM!</v>
      </c>
      <c r="G299" s="127" t="e">
        <f t="shared" si="17"/>
        <v>#NUM!</v>
      </c>
    </row>
    <row r="300" spans="2:7" x14ac:dyDescent="0.3">
      <c r="B300" s="109">
        <v>264</v>
      </c>
      <c r="C300" s="126" t="e">
        <f t="shared" si="18"/>
        <v>#NUM!</v>
      </c>
      <c r="D300" s="126" t="e">
        <f t="shared" si="19"/>
        <v>#NUM!</v>
      </c>
      <c r="E300" s="126" t="e">
        <f>C300*E32</f>
        <v>#NUM!</v>
      </c>
      <c r="F300" s="126" t="e">
        <f t="shared" si="16"/>
        <v>#NUM!</v>
      </c>
      <c r="G300" s="127" t="e">
        <f t="shared" si="17"/>
        <v>#NUM!</v>
      </c>
    </row>
    <row r="301" spans="2:7" x14ac:dyDescent="0.3">
      <c r="B301" s="109">
        <v>265</v>
      </c>
      <c r="C301" s="126" t="e">
        <f t="shared" si="18"/>
        <v>#NUM!</v>
      </c>
      <c r="D301" s="126" t="e">
        <f t="shared" si="19"/>
        <v>#NUM!</v>
      </c>
      <c r="E301" s="126" t="e">
        <f>C301*E32</f>
        <v>#NUM!</v>
      </c>
      <c r="F301" s="126" t="e">
        <f t="shared" si="16"/>
        <v>#NUM!</v>
      </c>
      <c r="G301" s="127" t="e">
        <f t="shared" si="17"/>
        <v>#NUM!</v>
      </c>
    </row>
    <row r="302" spans="2:7" x14ac:dyDescent="0.3">
      <c r="B302" s="109">
        <v>266</v>
      </c>
      <c r="C302" s="126" t="e">
        <f t="shared" si="18"/>
        <v>#NUM!</v>
      </c>
      <c r="D302" s="126" t="e">
        <f t="shared" si="19"/>
        <v>#NUM!</v>
      </c>
      <c r="E302" s="126" t="e">
        <f>C302*E32</f>
        <v>#NUM!</v>
      </c>
      <c r="F302" s="126" t="e">
        <f t="shared" si="16"/>
        <v>#NUM!</v>
      </c>
      <c r="G302" s="127" t="e">
        <f t="shared" si="17"/>
        <v>#NUM!</v>
      </c>
    </row>
    <row r="303" spans="2:7" x14ac:dyDescent="0.3">
      <c r="B303" s="109">
        <v>267</v>
      </c>
      <c r="C303" s="126" t="e">
        <f t="shared" si="18"/>
        <v>#NUM!</v>
      </c>
      <c r="D303" s="126" t="e">
        <f t="shared" si="19"/>
        <v>#NUM!</v>
      </c>
      <c r="E303" s="126" t="e">
        <f>C303*E32</f>
        <v>#NUM!</v>
      </c>
      <c r="F303" s="126" t="e">
        <f t="shared" si="16"/>
        <v>#NUM!</v>
      </c>
      <c r="G303" s="127" t="e">
        <f t="shared" si="17"/>
        <v>#NUM!</v>
      </c>
    </row>
    <row r="304" spans="2:7" x14ac:dyDescent="0.3">
      <c r="B304" s="109">
        <v>268</v>
      </c>
      <c r="C304" s="126" t="e">
        <f t="shared" si="18"/>
        <v>#NUM!</v>
      </c>
      <c r="D304" s="126" t="e">
        <f t="shared" si="19"/>
        <v>#NUM!</v>
      </c>
      <c r="E304" s="126" t="e">
        <f>C304*E32</f>
        <v>#NUM!</v>
      </c>
      <c r="F304" s="126" t="e">
        <f t="shared" si="16"/>
        <v>#NUM!</v>
      </c>
      <c r="G304" s="127" t="e">
        <f t="shared" si="17"/>
        <v>#NUM!</v>
      </c>
    </row>
    <row r="305" spans="2:7" x14ac:dyDescent="0.3">
      <c r="B305" s="109">
        <v>269</v>
      </c>
      <c r="C305" s="126" t="e">
        <f t="shared" si="18"/>
        <v>#NUM!</v>
      </c>
      <c r="D305" s="126" t="e">
        <f t="shared" si="19"/>
        <v>#NUM!</v>
      </c>
      <c r="E305" s="126" t="e">
        <f>C305*E32</f>
        <v>#NUM!</v>
      </c>
      <c r="F305" s="126" t="e">
        <f t="shared" si="16"/>
        <v>#NUM!</v>
      </c>
      <c r="G305" s="127" t="e">
        <f t="shared" si="17"/>
        <v>#NUM!</v>
      </c>
    </row>
    <row r="306" spans="2:7" x14ac:dyDescent="0.3">
      <c r="B306" s="109">
        <v>270</v>
      </c>
      <c r="C306" s="126" t="e">
        <f t="shared" si="18"/>
        <v>#NUM!</v>
      </c>
      <c r="D306" s="126" t="e">
        <f t="shared" si="19"/>
        <v>#NUM!</v>
      </c>
      <c r="E306" s="126" t="e">
        <f>C306*E32</f>
        <v>#NUM!</v>
      </c>
      <c r="F306" s="126" t="e">
        <f t="shared" si="16"/>
        <v>#NUM!</v>
      </c>
      <c r="G306" s="127" t="e">
        <f t="shared" si="17"/>
        <v>#NUM!</v>
      </c>
    </row>
    <row r="307" spans="2:7" x14ac:dyDescent="0.3">
      <c r="B307" s="109">
        <v>271</v>
      </c>
      <c r="C307" s="126" t="e">
        <f t="shared" si="18"/>
        <v>#NUM!</v>
      </c>
      <c r="D307" s="126" t="e">
        <f t="shared" si="19"/>
        <v>#NUM!</v>
      </c>
      <c r="E307" s="126" t="e">
        <f>C307*E32</f>
        <v>#NUM!</v>
      </c>
      <c r="F307" s="126" t="e">
        <f t="shared" si="16"/>
        <v>#NUM!</v>
      </c>
      <c r="G307" s="127" t="e">
        <f t="shared" si="17"/>
        <v>#NUM!</v>
      </c>
    </row>
    <row r="308" spans="2:7" x14ac:dyDescent="0.3">
      <c r="B308" s="109">
        <v>272</v>
      </c>
      <c r="C308" s="126" t="e">
        <f t="shared" si="18"/>
        <v>#NUM!</v>
      </c>
      <c r="D308" s="126" t="e">
        <f t="shared" si="19"/>
        <v>#NUM!</v>
      </c>
      <c r="E308" s="126" t="e">
        <f>C308*E32</f>
        <v>#NUM!</v>
      </c>
      <c r="F308" s="126" t="e">
        <f t="shared" si="16"/>
        <v>#NUM!</v>
      </c>
      <c r="G308" s="127" t="e">
        <f t="shared" si="17"/>
        <v>#NUM!</v>
      </c>
    </row>
    <row r="309" spans="2:7" x14ac:dyDescent="0.3">
      <c r="B309" s="109">
        <v>273</v>
      </c>
      <c r="C309" s="126" t="e">
        <f t="shared" si="18"/>
        <v>#NUM!</v>
      </c>
      <c r="D309" s="126" t="e">
        <f t="shared" si="19"/>
        <v>#NUM!</v>
      </c>
      <c r="E309" s="126" t="e">
        <f>C309*E32</f>
        <v>#NUM!</v>
      </c>
      <c r="F309" s="126" t="e">
        <f t="shared" si="16"/>
        <v>#NUM!</v>
      </c>
      <c r="G309" s="127" t="e">
        <f t="shared" si="17"/>
        <v>#NUM!</v>
      </c>
    </row>
    <row r="310" spans="2:7" x14ac:dyDescent="0.3">
      <c r="B310" s="109">
        <v>274</v>
      </c>
      <c r="C310" s="126" t="e">
        <f t="shared" si="18"/>
        <v>#NUM!</v>
      </c>
      <c r="D310" s="126" t="e">
        <f t="shared" si="19"/>
        <v>#NUM!</v>
      </c>
      <c r="E310" s="126" t="e">
        <f>C310*E32</f>
        <v>#NUM!</v>
      </c>
      <c r="F310" s="126" t="e">
        <f t="shared" si="16"/>
        <v>#NUM!</v>
      </c>
      <c r="G310" s="127" t="e">
        <f t="shared" si="17"/>
        <v>#NUM!</v>
      </c>
    </row>
    <row r="311" spans="2:7" x14ac:dyDescent="0.3">
      <c r="B311" s="109">
        <v>275</v>
      </c>
      <c r="C311" s="126" t="e">
        <f t="shared" si="18"/>
        <v>#NUM!</v>
      </c>
      <c r="D311" s="126" t="e">
        <f t="shared" si="19"/>
        <v>#NUM!</v>
      </c>
      <c r="E311" s="126" t="e">
        <f>C311*E32</f>
        <v>#NUM!</v>
      </c>
      <c r="F311" s="126" t="e">
        <f t="shared" si="16"/>
        <v>#NUM!</v>
      </c>
      <c r="G311" s="127" t="e">
        <f t="shared" si="17"/>
        <v>#NUM!</v>
      </c>
    </row>
    <row r="312" spans="2:7" x14ac:dyDescent="0.3">
      <c r="B312" s="109">
        <v>276</v>
      </c>
      <c r="C312" s="126" t="e">
        <f t="shared" si="18"/>
        <v>#NUM!</v>
      </c>
      <c r="D312" s="126" t="e">
        <f t="shared" si="19"/>
        <v>#NUM!</v>
      </c>
      <c r="E312" s="126" t="e">
        <f>C312*E32</f>
        <v>#NUM!</v>
      </c>
      <c r="F312" s="126" t="e">
        <f t="shared" si="16"/>
        <v>#NUM!</v>
      </c>
      <c r="G312" s="127" t="e">
        <f t="shared" si="17"/>
        <v>#NUM!</v>
      </c>
    </row>
    <row r="313" spans="2:7" x14ac:dyDescent="0.3">
      <c r="B313" s="109">
        <v>277</v>
      </c>
      <c r="C313" s="126" t="e">
        <f t="shared" si="18"/>
        <v>#NUM!</v>
      </c>
      <c r="D313" s="126" t="e">
        <f t="shared" si="19"/>
        <v>#NUM!</v>
      </c>
      <c r="E313" s="126" t="e">
        <f>C313*E32</f>
        <v>#NUM!</v>
      </c>
      <c r="F313" s="126" t="e">
        <f t="shared" si="16"/>
        <v>#NUM!</v>
      </c>
      <c r="G313" s="127" t="e">
        <f t="shared" si="17"/>
        <v>#NUM!</v>
      </c>
    </row>
    <row r="314" spans="2:7" x14ac:dyDescent="0.3">
      <c r="B314" s="109">
        <v>278</v>
      </c>
      <c r="C314" s="126" t="e">
        <f t="shared" si="18"/>
        <v>#NUM!</v>
      </c>
      <c r="D314" s="126" t="e">
        <f t="shared" si="19"/>
        <v>#NUM!</v>
      </c>
      <c r="E314" s="126" t="e">
        <f>C314*E32</f>
        <v>#NUM!</v>
      </c>
      <c r="F314" s="126" t="e">
        <f t="shared" si="16"/>
        <v>#NUM!</v>
      </c>
      <c r="G314" s="127" t="e">
        <f t="shared" si="17"/>
        <v>#NUM!</v>
      </c>
    </row>
    <row r="315" spans="2:7" x14ac:dyDescent="0.3">
      <c r="B315" s="109">
        <v>279</v>
      </c>
      <c r="C315" s="126" t="e">
        <f t="shared" si="18"/>
        <v>#NUM!</v>
      </c>
      <c r="D315" s="126" t="e">
        <f t="shared" si="19"/>
        <v>#NUM!</v>
      </c>
      <c r="E315" s="126" t="e">
        <f>C315*E32</f>
        <v>#NUM!</v>
      </c>
      <c r="F315" s="126" t="e">
        <f t="shared" si="16"/>
        <v>#NUM!</v>
      </c>
      <c r="G315" s="127" t="e">
        <f t="shared" si="17"/>
        <v>#NUM!</v>
      </c>
    </row>
    <row r="316" spans="2:7" x14ac:dyDescent="0.3">
      <c r="B316" s="109">
        <v>280</v>
      </c>
      <c r="C316" s="126" t="e">
        <f t="shared" si="18"/>
        <v>#NUM!</v>
      </c>
      <c r="D316" s="126" t="e">
        <f t="shared" si="19"/>
        <v>#NUM!</v>
      </c>
      <c r="E316" s="126" t="e">
        <f>C316*E32</f>
        <v>#NUM!</v>
      </c>
      <c r="F316" s="126" t="e">
        <f t="shared" si="16"/>
        <v>#NUM!</v>
      </c>
      <c r="G316" s="127" t="e">
        <f t="shared" si="17"/>
        <v>#NUM!</v>
      </c>
    </row>
    <row r="317" spans="2:7" x14ac:dyDescent="0.3">
      <c r="B317" s="109">
        <v>281</v>
      </c>
      <c r="C317" s="126" t="e">
        <f t="shared" si="18"/>
        <v>#NUM!</v>
      </c>
      <c r="D317" s="126" t="e">
        <f t="shared" si="19"/>
        <v>#NUM!</v>
      </c>
      <c r="E317" s="126" t="e">
        <f>C317*E32</f>
        <v>#NUM!</v>
      </c>
      <c r="F317" s="126" t="e">
        <f t="shared" si="16"/>
        <v>#NUM!</v>
      </c>
      <c r="G317" s="127" t="e">
        <f t="shared" si="17"/>
        <v>#NUM!</v>
      </c>
    </row>
    <row r="318" spans="2:7" x14ac:dyDescent="0.3">
      <c r="B318" s="109">
        <v>282</v>
      </c>
      <c r="C318" s="126" t="e">
        <f t="shared" si="18"/>
        <v>#NUM!</v>
      </c>
      <c r="D318" s="126" t="e">
        <f t="shared" si="19"/>
        <v>#NUM!</v>
      </c>
      <c r="E318" s="126" t="e">
        <f>C318*E32</f>
        <v>#NUM!</v>
      </c>
      <c r="F318" s="126" t="e">
        <f t="shared" si="16"/>
        <v>#NUM!</v>
      </c>
      <c r="G318" s="127" t="e">
        <f t="shared" si="17"/>
        <v>#NUM!</v>
      </c>
    </row>
    <row r="319" spans="2:7" x14ac:dyDescent="0.3">
      <c r="B319" s="109">
        <v>283</v>
      </c>
      <c r="C319" s="126" t="e">
        <f t="shared" si="18"/>
        <v>#NUM!</v>
      </c>
      <c r="D319" s="126" t="e">
        <f t="shared" si="19"/>
        <v>#NUM!</v>
      </c>
      <c r="E319" s="126" t="e">
        <f>C319*E32</f>
        <v>#NUM!</v>
      </c>
      <c r="F319" s="126" t="e">
        <f t="shared" si="16"/>
        <v>#NUM!</v>
      </c>
      <c r="G319" s="127" t="e">
        <f t="shared" si="17"/>
        <v>#NUM!</v>
      </c>
    </row>
    <row r="320" spans="2:7" x14ac:dyDescent="0.3">
      <c r="B320" s="109">
        <v>284</v>
      </c>
      <c r="C320" s="126" t="e">
        <f t="shared" si="18"/>
        <v>#NUM!</v>
      </c>
      <c r="D320" s="126" t="e">
        <f t="shared" si="19"/>
        <v>#NUM!</v>
      </c>
      <c r="E320" s="126" t="e">
        <f>C320*E32</f>
        <v>#NUM!</v>
      </c>
      <c r="F320" s="126" t="e">
        <f t="shared" si="16"/>
        <v>#NUM!</v>
      </c>
      <c r="G320" s="127" t="e">
        <f t="shared" si="17"/>
        <v>#NUM!</v>
      </c>
    </row>
    <row r="321" spans="2:7" x14ac:dyDescent="0.3">
      <c r="B321" s="109">
        <v>285</v>
      </c>
      <c r="C321" s="126" t="e">
        <f t="shared" si="18"/>
        <v>#NUM!</v>
      </c>
      <c r="D321" s="126" t="e">
        <f t="shared" si="19"/>
        <v>#NUM!</v>
      </c>
      <c r="E321" s="126" t="e">
        <f>C321*E32</f>
        <v>#NUM!</v>
      </c>
      <c r="F321" s="126" t="e">
        <f t="shared" si="16"/>
        <v>#NUM!</v>
      </c>
      <c r="G321" s="127" t="e">
        <f t="shared" si="17"/>
        <v>#NUM!</v>
      </c>
    </row>
    <row r="322" spans="2:7" x14ac:dyDescent="0.3">
      <c r="B322" s="109">
        <v>286</v>
      </c>
      <c r="C322" s="126" t="e">
        <f t="shared" si="18"/>
        <v>#NUM!</v>
      </c>
      <c r="D322" s="126" t="e">
        <f t="shared" si="19"/>
        <v>#NUM!</v>
      </c>
      <c r="E322" s="126" t="e">
        <f>C322*E32</f>
        <v>#NUM!</v>
      </c>
      <c r="F322" s="126" t="e">
        <f t="shared" si="16"/>
        <v>#NUM!</v>
      </c>
      <c r="G322" s="127" t="e">
        <f t="shared" si="17"/>
        <v>#NUM!</v>
      </c>
    </row>
    <row r="323" spans="2:7" x14ac:dyDescent="0.3">
      <c r="B323" s="109">
        <v>287</v>
      </c>
      <c r="C323" s="126" t="e">
        <f t="shared" si="18"/>
        <v>#NUM!</v>
      </c>
      <c r="D323" s="126" t="e">
        <f t="shared" si="19"/>
        <v>#NUM!</v>
      </c>
      <c r="E323" s="126" t="e">
        <f>C323*E32</f>
        <v>#NUM!</v>
      </c>
      <c r="F323" s="126" t="e">
        <f t="shared" si="16"/>
        <v>#NUM!</v>
      </c>
      <c r="G323" s="127" t="e">
        <f t="shared" si="17"/>
        <v>#NUM!</v>
      </c>
    </row>
    <row r="324" spans="2:7" x14ac:dyDescent="0.3">
      <c r="B324" s="109">
        <v>288</v>
      </c>
      <c r="C324" s="126" t="e">
        <f t="shared" si="18"/>
        <v>#NUM!</v>
      </c>
      <c r="D324" s="126" t="e">
        <f t="shared" si="19"/>
        <v>#NUM!</v>
      </c>
      <c r="E324" s="126" t="e">
        <f>C324*E32</f>
        <v>#NUM!</v>
      </c>
      <c r="F324" s="126" t="e">
        <f t="shared" si="16"/>
        <v>#NUM!</v>
      </c>
      <c r="G324" s="127" t="e">
        <f t="shared" si="17"/>
        <v>#NUM!</v>
      </c>
    </row>
    <row r="325" spans="2:7" x14ac:dyDescent="0.3">
      <c r="B325" s="109">
        <v>289</v>
      </c>
      <c r="C325" s="126" t="e">
        <f t="shared" si="18"/>
        <v>#NUM!</v>
      </c>
      <c r="D325" s="126" t="e">
        <f t="shared" si="19"/>
        <v>#NUM!</v>
      </c>
      <c r="E325" s="126" t="e">
        <f>C325*E32</f>
        <v>#NUM!</v>
      </c>
      <c r="F325" s="126" t="e">
        <f t="shared" si="16"/>
        <v>#NUM!</v>
      </c>
      <c r="G325" s="127" t="e">
        <f t="shared" si="17"/>
        <v>#NUM!</v>
      </c>
    </row>
    <row r="326" spans="2:7" x14ac:dyDescent="0.3">
      <c r="B326" s="109">
        <v>290</v>
      </c>
      <c r="C326" s="126" t="e">
        <f t="shared" si="18"/>
        <v>#NUM!</v>
      </c>
      <c r="D326" s="126" t="e">
        <f t="shared" si="19"/>
        <v>#NUM!</v>
      </c>
      <c r="E326" s="126" t="e">
        <f>C326*E32</f>
        <v>#NUM!</v>
      </c>
      <c r="F326" s="126" t="e">
        <f t="shared" si="16"/>
        <v>#NUM!</v>
      </c>
      <c r="G326" s="127" t="e">
        <f t="shared" si="17"/>
        <v>#NUM!</v>
      </c>
    </row>
    <row r="327" spans="2:7" x14ac:dyDescent="0.3">
      <c r="B327" s="109">
        <v>291</v>
      </c>
      <c r="C327" s="126" t="e">
        <f t="shared" si="18"/>
        <v>#NUM!</v>
      </c>
      <c r="D327" s="126" t="e">
        <f t="shared" si="19"/>
        <v>#NUM!</v>
      </c>
      <c r="E327" s="126" t="e">
        <f>C327*E32</f>
        <v>#NUM!</v>
      </c>
      <c r="F327" s="126" t="e">
        <f t="shared" si="16"/>
        <v>#NUM!</v>
      </c>
      <c r="G327" s="127" t="e">
        <f t="shared" si="17"/>
        <v>#NUM!</v>
      </c>
    </row>
    <row r="328" spans="2:7" x14ac:dyDescent="0.3">
      <c r="B328" s="109">
        <v>292</v>
      </c>
      <c r="C328" s="126" t="e">
        <f t="shared" si="18"/>
        <v>#NUM!</v>
      </c>
      <c r="D328" s="126" t="e">
        <f t="shared" si="19"/>
        <v>#NUM!</v>
      </c>
      <c r="E328" s="126" t="e">
        <f>C328*E32</f>
        <v>#NUM!</v>
      </c>
      <c r="F328" s="126" t="e">
        <f t="shared" si="16"/>
        <v>#NUM!</v>
      </c>
      <c r="G328" s="127" t="e">
        <f t="shared" si="17"/>
        <v>#NUM!</v>
      </c>
    </row>
    <row r="329" spans="2:7" x14ac:dyDescent="0.3">
      <c r="B329" s="109">
        <v>293</v>
      </c>
      <c r="C329" s="126" t="e">
        <f t="shared" si="18"/>
        <v>#NUM!</v>
      </c>
      <c r="D329" s="126" t="e">
        <f t="shared" si="19"/>
        <v>#NUM!</v>
      </c>
      <c r="E329" s="126" t="e">
        <f>C329*E32</f>
        <v>#NUM!</v>
      </c>
      <c r="F329" s="126" t="e">
        <f t="shared" si="16"/>
        <v>#NUM!</v>
      </c>
      <c r="G329" s="127" t="e">
        <f t="shared" si="17"/>
        <v>#NUM!</v>
      </c>
    </row>
    <row r="330" spans="2:7" x14ac:dyDescent="0.3">
      <c r="B330" s="109">
        <v>294</v>
      </c>
      <c r="C330" s="126" t="e">
        <f t="shared" si="18"/>
        <v>#NUM!</v>
      </c>
      <c r="D330" s="126" t="e">
        <f t="shared" si="19"/>
        <v>#NUM!</v>
      </c>
      <c r="E330" s="126" t="e">
        <f>C330*E32</f>
        <v>#NUM!</v>
      </c>
      <c r="F330" s="126" t="e">
        <f t="shared" si="16"/>
        <v>#NUM!</v>
      </c>
      <c r="G330" s="127" t="e">
        <f t="shared" si="17"/>
        <v>#NUM!</v>
      </c>
    </row>
    <row r="331" spans="2:7" x14ac:dyDescent="0.3">
      <c r="B331" s="109">
        <v>295</v>
      </c>
      <c r="C331" s="126" t="e">
        <f t="shared" si="18"/>
        <v>#NUM!</v>
      </c>
      <c r="D331" s="126" t="e">
        <f t="shared" si="19"/>
        <v>#NUM!</v>
      </c>
      <c r="E331" s="126" t="e">
        <f>C331*E32</f>
        <v>#NUM!</v>
      </c>
      <c r="F331" s="126" t="e">
        <f t="shared" si="16"/>
        <v>#NUM!</v>
      </c>
      <c r="G331" s="127" t="e">
        <f t="shared" si="17"/>
        <v>#NUM!</v>
      </c>
    </row>
    <row r="332" spans="2:7" x14ac:dyDescent="0.3">
      <c r="B332" s="109">
        <v>296</v>
      </c>
      <c r="C332" s="126" t="e">
        <f t="shared" si="18"/>
        <v>#NUM!</v>
      </c>
      <c r="D332" s="126" t="e">
        <f t="shared" si="19"/>
        <v>#NUM!</v>
      </c>
      <c r="E332" s="126" t="e">
        <f>C332*E32</f>
        <v>#NUM!</v>
      </c>
      <c r="F332" s="126" t="e">
        <f t="shared" si="16"/>
        <v>#NUM!</v>
      </c>
      <c r="G332" s="127" t="e">
        <f t="shared" si="17"/>
        <v>#NUM!</v>
      </c>
    </row>
    <row r="333" spans="2:7" x14ac:dyDescent="0.3">
      <c r="B333" s="109">
        <v>297</v>
      </c>
      <c r="C333" s="126" t="e">
        <f t="shared" si="18"/>
        <v>#NUM!</v>
      </c>
      <c r="D333" s="126" t="e">
        <f t="shared" si="19"/>
        <v>#NUM!</v>
      </c>
      <c r="E333" s="126" t="e">
        <f>C333*E32</f>
        <v>#NUM!</v>
      </c>
      <c r="F333" s="126" t="e">
        <f t="shared" si="16"/>
        <v>#NUM!</v>
      </c>
      <c r="G333" s="127" t="e">
        <f t="shared" si="17"/>
        <v>#NUM!</v>
      </c>
    </row>
    <row r="334" spans="2:7" x14ac:dyDescent="0.3">
      <c r="B334" s="109">
        <v>298</v>
      </c>
      <c r="C334" s="126" t="e">
        <f t="shared" si="18"/>
        <v>#NUM!</v>
      </c>
      <c r="D334" s="126" t="e">
        <f t="shared" si="19"/>
        <v>#NUM!</v>
      </c>
      <c r="E334" s="126" t="e">
        <f>C334*E32</f>
        <v>#NUM!</v>
      </c>
      <c r="F334" s="126" t="e">
        <f t="shared" si="16"/>
        <v>#NUM!</v>
      </c>
      <c r="G334" s="127" t="e">
        <f t="shared" si="17"/>
        <v>#NUM!</v>
      </c>
    </row>
    <row r="335" spans="2:7" x14ac:dyDescent="0.3">
      <c r="B335" s="109">
        <v>299</v>
      </c>
      <c r="C335" s="126" t="e">
        <f t="shared" si="18"/>
        <v>#NUM!</v>
      </c>
      <c r="D335" s="126" t="e">
        <f t="shared" si="19"/>
        <v>#NUM!</v>
      </c>
      <c r="E335" s="126" t="e">
        <f>C335*E32</f>
        <v>#NUM!</v>
      </c>
      <c r="F335" s="126" t="e">
        <f t="shared" si="16"/>
        <v>#NUM!</v>
      </c>
      <c r="G335" s="127" t="e">
        <f t="shared" si="17"/>
        <v>#NUM!</v>
      </c>
    </row>
    <row r="336" spans="2:7" x14ac:dyDescent="0.3">
      <c r="B336" s="109">
        <v>300</v>
      </c>
      <c r="C336" s="126" t="e">
        <f t="shared" si="18"/>
        <v>#NUM!</v>
      </c>
      <c r="D336" s="126" t="e">
        <f t="shared" si="19"/>
        <v>#NUM!</v>
      </c>
      <c r="E336" s="126" t="e">
        <f>C336*E32</f>
        <v>#NUM!</v>
      </c>
      <c r="F336" s="126" t="e">
        <f t="shared" si="16"/>
        <v>#NUM!</v>
      </c>
      <c r="G336" s="127" t="e">
        <f t="shared" si="17"/>
        <v>#NUM!</v>
      </c>
    </row>
    <row r="337" spans="2:7" x14ac:dyDescent="0.3">
      <c r="B337" s="109">
        <v>301</v>
      </c>
      <c r="C337" s="126" t="e">
        <f t="shared" si="18"/>
        <v>#NUM!</v>
      </c>
      <c r="D337" s="126" t="e">
        <f t="shared" si="19"/>
        <v>#NUM!</v>
      </c>
      <c r="E337" s="126" t="e">
        <f>C337*E32</f>
        <v>#NUM!</v>
      </c>
      <c r="F337" s="126" t="e">
        <f t="shared" si="16"/>
        <v>#NUM!</v>
      </c>
      <c r="G337" s="127" t="e">
        <f t="shared" si="17"/>
        <v>#NUM!</v>
      </c>
    </row>
    <row r="338" spans="2:7" x14ac:dyDescent="0.3">
      <c r="B338" s="109">
        <v>302</v>
      </c>
      <c r="C338" s="126" t="e">
        <f t="shared" si="18"/>
        <v>#NUM!</v>
      </c>
      <c r="D338" s="126" t="e">
        <f t="shared" si="19"/>
        <v>#NUM!</v>
      </c>
      <c r="E338" s="126" t="e">
        <f>C338*E32</f>
        <v>#NUM!</v>
      </c>
      <c r="F338" s="126" t="e">
        <f t="shared" si="16"/>
        <v>#NUM!</v>
      </c>
      <c r="G338" s="127" t="e">
        <f t="shared" si="17"/>
        <v>#NUM!</v>
      </c>
    </row>
    <row r="339" spans="2:7" x14ac:dyDescent="0.3">
      <c r="B339" s="109">
        <v>303</v>
      </c>
      <c r="C339" s="126" t="e">
        <f t="shared" si="18"/>
        <v>#NUM!</v>
      </c>
      <c r="D339" s="126" t="e">
        <f t="shared" si="19"/>
        <v>#NUM!</v>
      </c>
      <c r="E339" s="126" t="e">
        <f>C339*E32</f>
        <v>#NUM!</v>
      </c>
      <c r="F339" s="126" t="e">
        <f t="shared" si="16"/>
        <v>#NUM!</v>
      </c>
      <c r="G339" s="127" t="e">
        <f t="shared" si="17"/>
        <v>#NUM!</v>
      </c>
    </row>
    <row r="340" spans="2:7" x14ac:dyDescent="0.3">
      <c r="B340" s="109">
        <v>304</v>
      </c>
      <c r="C340" s="126" t="e">
        <f t="shared" si="18"/>
        <v>#NUM!</v>
      </c>
      <c r="D340" s="126" t="e">
        <f t="shared" si="19"/>
        <v>#NUM!</v>
      </c>
      <c r="E340" s="126" t="e">
        <f>C340*E32</f>
        <v>#NUM!</v>
      </c>
      <c r="F340" s="126" t="e">
        <f t="shared" si="16"/>
        <v>#NUM!</v>
      </c>
      <c r="G340" s="127" t="e">
        <f t="shared" si="17"/>
        <v>#NUM!</v>
      </c>
    </row>
    <row r="341" spans="2:7" x14ac:dyDescent="0.3">
      <c r="B341" s="109">
        <v>305</v>
      </c>
      <c r="C341" s="126" t="e">
        <f t="shared" si="18"/>
        <v>#NUM!</v>
      </c>
      <c r="D341" s="126" t="e">
        <f t="shared" si="19"/>
        <v>#NUM!</v>
      </c>
      <c r="E341" s="126" t="e">
        <f>C341*E32</f>
        <v>#NUM!</v>
      </c>
      <c r="F341" s="126" t="e">
        <f t="shared" si="16"/>
        <v>#NUM!</v>
      </c>
      <c r="G341" s="127" t="e">
        <f t="shared" si="17"/>
        <v>#NUM!</v>
      </c>
    </row>
    <row r="342" spans="2:7" x14ac:dyDescent="0.3">
      <c r="B342" s="109">
        <v>306</v>
      </c>
      <c r="C342" s="126" t="e">
        <f t="shared" si="18"/>
        <v>#NUM!</v>
      </c>
      <c r="D342" s="126" t="e">
        <f t="shared" si="19"/>
        <v>#NUM!</v>
      </c>
      <c r="E342" s="126" t="e">
        <f>C342*E32</f>
        <v>#NUM!</v>
      </c>
      <c r="F342" s="126" t="e">
        <f t="shared" si="16"/>
        <v>#NUM!</v>
      </c>
      <c r="G342" s="127" t="e">
        <f t="shared" si="17"/>
        <v>#NUM!</v>
      </c>
    </row>
    <row r="343" spans="2:7" x14ac:dyDescent="0.3">
      <c r="B343" s="109">
        <v>307</v>
      </c>
      <c r="C343" s="126" t="e">
        <f t="shared" si="18"/>
        <v>#NUM!</v>
      </c>
      <c r="D343" s="126" t="e">
        <f t="shared" si="19"/>
        <v>#NUM!</v>
      </c>
      <c r="E343" s="126" t="e">
        <f>C343*E32</f>
        <v>#NUM!</v>
      </c>
      <c r="F343" s="126" t="e">
        <f t="shared" si="16"/>
        <v>#NUM!</v>
      </c>
      <c r="G343" s="127" t="e">
        <f t="shared" si="17"/>
        <v>#NUM!</v>
      </c>
    </row>
    <row r="344" spans="2:7" x14ac:dyDescent="0.3">
      <c r="B344" s="109">
        <v>308</v>
      </c>
      <c r="C344" s="126" t="e">
        <f t="shared" si="18"/>
        <v>#NUM!</v>
      </c>
      <c r="D344" s="126" t="e">
        <f t="shared" si="19"/>
        <v>#NUM!</v>
      </c>
      <c r="E344" s="126" t="e">
        <f>C344*E32</f>
        <v>#NUM!</v>
      </c>
      <c r="F344" s="126" t="e">
        <f t="shared" si="16"/>
        <v>#NUM!</v>
      </c>
      <c r="G344" s="127" t="e">
        <f t="shared" si="17"/>
        <v>#NUM!</v>
      </c>
    </row>
    <row r="345" spans="2:7" x14ac:dyDescent="0.3">
      <c r="B345" s="109">
        <v>309</v>
      </c>
      <c r="C345" s="126" t="e">
        <f t="shared" si="18"/>
        <v>#NUM!</v>
      </c>
      <c r="D345" s="126" t="e">
        <f t="shared" si="19"/>
        <v>#NUM!</v>
      </c>
      <c r="E345" s="126" t="e">
        <f>C345*E32</f>
        <v>#NUM!</v>
      </c>
      <c r="F345" s="126" t="e">
        <f t="shared" si="16"/>
        <v>#NUM!</v>
      </c>
      <c r="G345" s="127" t="e">
        <f t="shared" si="17"/>
        <v>#NUM!</v>
      </c>
    </row>
    <row r="346" spans="2:7" x14ac:dyDescent="0.3">
      <c r="B346" s="109">
        <v>310</v>
      </c>
      <c r="C346" s="126" t="e">
        <f t="shared" si="18"/>
        <v>#NUM!</v>
      </c>
      <c r="D346" s="126" t="e">
        <f t="shared" si="19"/>
        <v>#NUM!</v>
      </c>
      <c r="E346" s="126" t="e">
        <f>C346*E32</f>
        <v>#NUM!</v>
      </c>
      <c r="F346" s="126" t="e">
        <f t="shared" si="16"/>
        <v>#NUM!</v>
      </c>
      <c r="G346" s="127" t="e">
        <f t="shared" si="17"/>
        <v>#NUM!</v>
      </c>
    </row>
    <row r="347" spans="2:7" x14ac:dyDescent="0.3">
      <c r="B347" s="109">
        <v>311</v>
      </c>
      <c r="C347" s="126" t="e">
        <f t="shared" si="18"/>
        <v>#NUM!</v>
      </c>
      <c r="D347" s="126" t="e">
        <f t="shared" si="19"/>
        <v>#NUM!</v>
      </c>
      <c r="E347" s="126" t="e">
        <f>C347*E32</f>
        <v>#NUM!</v>
      </c>
      <c r="F347" s="126" t="e">
        <f t="shared" si="16"/>
        <v>#NUM!</v>
      </c>
      <c r="G347" s="127" t="e">
        <f t="shared" si="17"/>
        <v>#NUM!</v>
      </c>
    </row>
    <row r="348" spans="2:7" x14ac:dyDescent="0.3">
      <c r="B348" s="109">
        <v>312</v>
      </c>
      <c r="C348" s="126" t="e">
        <f t="shared" si="18"/>
        <v>#NUM!</v>
      </c>
      <c r="D348" s="126" t="e">
        <f t="shared" si="19"/>
        <v>#NUM!</v>
      </c>
      <c r="E348" s="126" t="e">
        <f>C348*E32</f>
        <v>#NUM!</v>
      </c>
      <c r="F348" s="126" t="e">
        <f t="shared" si="16"/>
        <v>#NUM!</v>
      </c>
      <c r="G348" s="127" t="e">
        <f t="shared" si="17"/>
        <v>#NUM!</v>
      </c>
    </row>
    <row r="349" spans="2:7" x14ac:dyDescent="0.3">
      <c r="B349" s="109">
        <v>313</v>
      </c>
      <c r="C349" s="126" t="e">
        <f t="shared" si="18"/>
        <v>#NUM!</v>
      </c>
      <c r="D349" s="126" t="e">
        <f t="shared" si="19"/>
        <v>#NUM!</v>
      </c>
      <c r="E349" s="126" t="e">
        <f>C349*E32</f>
        <v>#NUM!</v>
      </c>
      <c r="F349" s="126" t="e">
        <f t="shared" si="16"/>
        <v>#NUM!</v>
      </c>
      <c r="G349" s="127" t="e">
        <f t="shared" si="17"/>
        <v>#NUM!</v>
      </c>
    </row>
    <row r="350" spans="2:7" x14ac:dyDescent="0.3">
      <c r="B350" s="109">
        <v>314</v>
      </c>
      <c r="C350" s="126" t="e">
        <f t="shared" si="18"/>
        <v>#NUM!</v>
      </c>
      <c r="D350" s="126" t="e">
        <f t="shared" si="19"/>
        <v>#NUM!</v>
      </c>
      <c r="E350" s="126" t="e">
        <f>C350*E32</f>
        <v>#NUM!</v>
      </c>
      <c r="F350" s="126" t="e">
        <f t="shared" si="16"/>
        <v>#NUM!</v>
      </c>
      <c r="G350" s="127" t="e">
        <f t="shared" si="17"/>
        <v>#NUM!</v>
      </c>
    </row>
    <row r="351" spans="2:7" x14ac:dyDescent="0.3">
      <c r="B351" s="109">
        <v>315</v>
      </c>
      <c r="C351" s="126" t="e">
        <f t="shared" si="18"/>
        <v>#NUM!</v>
      </c>
      <c r="D351" s="126" t="e">
        <f t="shared" si="19"/>
        <v>#NUM!</v>
      </c>
      <c r="E351" s="126" t="e">
        <f>C351*E32</f>
        <v>#NUM!</v>
      </c>
      <c r="F351" s="126" t="e">
        <f t="shared" si="16"/>
        <v>#NUM!</v>
      </c>
      <c r="G351" s="127" t="e">
        <f t="shared" si="17"/>
        <v>#NUM!</v>
      </c>
    </row>
    <row r="352" spans="2:7" x14ac:dyDescent="0.3">
      <c r="B352" s="109">
        <v>316</v>
      </c>
      <c r="C352" s="126" t="e">
        <f t="shared" si="18"/>
        <v>#NUM!</v>
      </c>
      <c r="D352" s="126" t="e">
        <f t="shared" si="19"/>
        <v>#NUM!</v>
      </c>
      <c r="E352" s="126" t="e">
        <f>C352*E32</f>
        <v>#NUM!</v>
      </c>
      <c r="F352" s="126" t="e">
        <f t="shared" si="16"/>
        <v>#NUM!</v>
      </c>
      <c r="G352" s="127" t="e">
        <f t="shared" si="17"/>
        <v>#NUM!</v>
      </c>
    </row>
    <row r="353" spans="2:7" x14ac:dyDescent="0.3">
      <c r="B353" s="109">
        <v>317</v>
      </c>
      <c r="C353" s="126" t="e">
        <f t="shared" si="18"/>
        <v>#NUM!</v>
      </c>
      <c r="D353" s="126" t="e">
        <f t="shared" si="19"/>
        <v>#NUM!</v>
      </c>
      <c r="E353" s="126" t="e">
        <f>C353*E32</f>
        <v>#NUM!</v>
      </c>
      <c r="F353" s="126" t="e">
        <f t="shared" si="16"/>
        <v>#NUM!</v>
      </c>
      <c r="G353" s="127" t="e">
        <f t="shared" si="17"/>
        <v>#NUM!</v>
      </c>
    </row>
    <row r="354" spans="2:7" x14ac:dyDescent="0.3">
      <c r="B354" s="109">
        <v>318</v>
      </c>
      <c r="C354" s="126" t="e">
        <f t="shared" si="18"/>
        <v>#NUM!</v>
      </c>
      <c r="D354" s="126" t="e">
        <f t="shared" si="19"/>
        <v>#NUM!</v>
      </c>
      <c r="E354" s="126" t="e">
        <f>C354*E32</f>
        <v>#NUM!</v>
      </c>
      <c r="F354" s="126" t="e">
        <f t="shared" si="16"/>
        <v>#NUM!</v>
      </c>
      <c r="G354" s="127" t="e">
        <f t="shared" si="17"/>
        <v>#NUM!</v>
      </c>
    </row>
    <row r="355" spans="2:7" x14ac:dyDescent="0.3">
      <c r="B355" s="109">
        <v>319</v>
      </c>
      <c r="C355" s="126" t="e">
        <f t="shared" si="18"/>
        <v>#NUM!</v>
      </c>
      <c r="D355" s="126" t="e">
        <f t="shared" si="19"/>
        <v>#NUM!</v>
      </c>
      <c r="E355" s="126" t="e">
        <f>C355*E32</f>
        <v>#NUM!</v>
      </c>
      <c r="F355" s="126" t="e">
        <f t="shared" si="16"/>
        <v>#NUM!</v>
      </c>
      <c r="G355" s="127" t="e">
        <f t="shared" si="17"/>
        <v>#NUM!</v>
      </c>
    </row>
    <row r="356" spans="2:7" x14ac:dyDescent="0.3">
      <c r="B356" s="109">
        <v>320</v>
      </c>
      <c r="C356" s="126" t="e">
        <f t="shared" si="18"/>
        <v>#NUM!</v>
      </c>
      <c r="D356" s="126" t="e">
        <f t="shared" si="19"/>
        <v>#NUM!</v>
      </c>
      <c r="E356" s="126" t="e">
        <f>C356*E32</f>
        <v>#NUM!</v>
      </c>
      <c r="F356" s="126" t="e">
        <f t="shared" si="16"/>
        <v>#NUM!</v>
      </c>
      <c r="G356" s="127" t="e">
        <f t="shared" si="17"/>
        <v>#NUM!</v>
      </c>
    </row>
    <row r="357" spans="2:7" x14ac:dyDescent="0.3">
      <c r="B357" s="109">
        <v>321</v>
      </c>
      <c r="C357" s="126" t="e">
        <f t="shared" si="18"/>
        <v>#NUM!</v>
      </c>
      <c r="D357" s="126" t="e">
        <f t="shared" si="19"/>
        <v>#NUM!</v>
      </c>
      <c r="E357" s="126" t="e">
        <f>C357*E32</f>
        <v>#NUM!</v>
      </c>
      <c r="F357" s="126" t="e">
        <f t="shared" si="16"/>
        <v>#NUM!</v>
      </c>
      <c r="G357" s="127" t="e">
        <f t="shared" si="17"/>
        <v>#NUM!</v>
      </c>
    </row>
    <row r="358" spans="2:7" x14ac:dyDescent="0.3">
      <c r="B358" s="109">
        <v>322</v>
      </c>
      <c r="C358" s="126" t="e">
        <f t="shared" si="18"/>
        <v>#NUM!</v>
      </c>
      <c r="D358" s="126" t="e">
        <f t="shared" si="19"/>
        <v>#NUM!</v>
      </c>
      <c r="E358" s="126" t="e">
        <f>C358*E32</f>
        <v>#NUM!</v>
      </c>
      <c r="F358" s="126" t="e">
        <f t="shared" si="16"/>
        <v>#NUM!</v>
      </c>
      <c r="G358" s="127" t="e">
        <f t="shared" si="17"/>
        <v>#NUM!</v>
      </c>
    </row>
    <row r="359" spans="2:7" x14ac:dyDescent="0.3">
      <c r="B359" s="109">
        <v>323</v>
      </c>
      <c r="C359" s="126" t="e">
        <f t="shared" si="18"/>
        <v>#NUM!</v>
      </c>
      <c r="D359" s="126" t="e">
        <f t="shared" si="19"/>
        <v>#NUM!</v>
      </c>
      <c r="E359" s="126" t="e">
        <f>C359*E32</f>
        <v>#NUM!</v>
      </c>
      <c r="F359" s="126" t="e">
        <f t="shared" ref="F359:F422" si="20">D359-E359</f>
        <v>#NUM!</v>
      </c>
      <c r="G359" s="127" t="e">
        <f t="shared" ref="G359:G422" si="21">C359-F359</f>
        <v>#NUM!</v>
      </c>
    </row>
    <row r="360" spans="2:7" x14ac:dyDescent="0.3">
      <c r="B360" s="109">
        <v>324</v>
      </c>
      <c r="C360" s="126" t="e">
        <f t="shared" ref="C360:C423" si="22">G359</f>
        <v>#NUM!</v>
      </c>
      <c r="D360" s="126" t="e">
        <f t="shared" si="19"/>
        <v>#NUM!</v>
      </c>
      <c r="E360" s="126" t="e">
        <f>C360*E32</f>
        <v>#NUM!</v>
      </c>
      <c r="F360" s="126" t="e">
        <f t="shared" si="20"/>
        <v>#NUM!</v>
      </c>
      <c r="G360" s="127" t="e">
        <f t="shared" si="21"/>
        <v>#NUM!</v>
      </c>
    </row>
    <row r="361" spans="2:7" x14ac:dyDescent="0.3">
      <c r="B361" s="109">
        <v>325</v>
      </c>
      <c r="C361" s="126" t="e">
        <f t="shared" si="22"/>
        <v>#NUM!</v>
      </c>
      <c r="D361" s="126" t="e">
        <f t="shared" ref="D361:D424" si="23">+D360</f>
        <v>#NUM!</v>
      </c>
      <c r="E361" s="126" t="e">
        <f>C361*E32</f>
        <v>#NUM!</v>
      </c>
      <c r="F361" s="126" t="e">
        <f t="shared" si="20"/>
        <v>#NUM!</v>
      </c>
      <c r="G361" s="127" t="e">
        <f t="shared" si="21"/>
        <v>#NUM!</v>
      </c>
    </row>
    <row r="362" spans="2:7" x14ac:dyDescent="0.3">
      <c r="B362" s="109">
        <v>326</v>
      </c>
      <c r="C362" s="126" t="e">
        <f t="shared" si="22"/>
        <v>#NUM!</v>
      </c>
      <c r="D362" s="126" t="e">
        <f t="shared" si="23"/>
        <v>#NUM!</v>
      </c>
      <c r="E362" s="126" t="e">
        <f>C362*E32</f>
        <v>#NUM!</v>
      </c>
      <c r="F362" s="126" t="e">
        <f t="shared" si="20"/>
        <v>#NUM!</v>
      </c>
      <c r="G362" s="127" t="e">
        <f t="shared" si="21"/>
        <v>#NUM!</v>
      </c>
    </row>
    <row r="363" spans="2:7" x14ac:dyDescent="0.3">
      <c r="B363" s="109">
        <v>327</v>
      </c>
      <c r="C363" s="126" t="e">
        <f t="shared" si="22"/>
        <v>#NUM!</v>
      </c>
      <c r="D363" s="126" t="e">
        <f t="shared" si="23"/>
        <v>#NUM!</v>
      </c>
      <c r="E363" s="126" t="e">
        <f>C363*E32</f>
        <v>#NUM!</v>
      </c>
      <c r="F363" s="126" t="e">
        <f t="shared" si="20"/>
        <v>#NUM!</v>
      </c>
      <c r="G363" s="127" t="e">
        <f t="shared" si="21"/>
        <v>#NUM!</v>
      </c>
    </row>
    <row r="364" spans="2:7" x14ac:dyDescent="0.3">
      <c r="B364" s="109">
        <v>328</v>
      </c>
      <c r="C364" s="126" t="e">
        <f t="shared" si="22"/>
        <v>#NUM!</v>
      </c>
      <c r="D364" s="126" t="e">
        <f t="shared" si="23"/>
        <v>#NUM!</v>
      </c>
      <c r="E364" s="126" t="e">
        <f>C364*E32</f>
        <v>#NUM!</v>
      </c>
      <c r="F364" s="126" t="e">
        <f t="shared" si="20"/>
        <v>#NUM!</v>
      </c>
      <c r="G364" s="127" t="e">
        <f t="shared" si="21"/>
        <v>#NUM!</v>
      </c>
    </row>
    <row r="365" spans="2:7" x14ac:dyDescent="0.3">
      <c r="B365" s="109">
        <v>329</v>
      </c>
      <c r="C365" s="126" t="e">
        <f t="shared" si="22"/>
        <v>#NUM!</v>
      </c>
      <c r="D365" s="126" t="e">
        <f t="shared" si="23"/>
        <v>#NUM!</v>
      </c>
      <c r="E365" s="126" t="e">
        <f>C365*E32</f>
        <v>#NUM!</v>
      </c>
      <c r="F365" s="126" t="e">
        <f t="shared" si="20"/>
        <v>#NUM!</v>
      </c>
      <c r="G365" s="127" t="e">
        <f t="shared" si="21"/>
        <v>#NUM!</v>
      </c>
    </row>
    <row r="366" spans="2:7" x14ac:dyDescent="0.3">
      <c r="B366" s="109">
        <v>330</v>
      </c>
      <c r="C366" s="126" t="e">
        <f t="shared" si="22"/>
        <v>#NUM!</v>
      </c>
      <c r="D366" s="126" t="e">
        <f t="shared" si="23"/>
        <v>#NUM!</v>
      </c>
      <c r="E366" s="126" t="e">
        <f>C366*E32</f>
        <v>#NUM!</v>
      </c>
      <c r="F366" s="126" t="e">
        <f t="shared" si="20"/>
        <v>#NUM!</v>
      </c>
      <c r="G366" s="127" t="e">
        <f t="shared" si="21"/>
        <v>#NUM!</v>
      </c>
    </row>
    <row r="367" spans="2:7" x14ac:dyDescent="0.3">
      <c r="B367" s="109">
        <v>331</v>
      </c>
      <c r="C367" s="126" t="e">
        <f t="shared" si="22"/>
        <v>#NUM!</v>
      </c>
      <c r="D367" s="126" t="e">
        <f t="shared" si="23"/>
        <v>#NUM!</v>
      </c>
      <c r="E367" s="126" t="e">
        <f>C367*E32</f>
        <v>#NUM!</v>
      </c>
      <c r="F367" s="126" t="e">
        <f t="shared" si="20"/>
        <v>#NUM!</v>
      </c>
      <c r="G367" s="127" t="e">
        <f t="shared" si="21"/>
        <v>#NUM!</v>
      </c>
    </row>
    <row r="368" spans="2:7" x14ac:dyDescent="0.3">
      <c r="B368" s="109">
        <v>332</v>
      </c>
      <c r="C368" s="126" t="e">
        <f t="shared" si="22"/>
        <v>#NUM!</v>
      </c>
      <c r="D368" s="126" t="e">
        <f t="shared" si="23"/>
        <v>#NUM!</v>
      </c>
      <c r="E368" s="126" t="e">
        <f>C368*E32</f>
        <v>#NUM!</v>
      </c>
      <c r="F368" s="126" t="e">
        <f t="shared" si="20"/>
        <v>#NUM!</v>
      </c>
      <c r="G368" s="127" t="e">
        <f t="shared" si="21"/>
        <v>#NUM!</v>
      </c>
    </row>
    <row r="369" spans="2:7" x14ac:dyDescent="0.3">
      <c r="B369" s="109">
        <v>333</v>
      </c>
      <c r="C369" s="126" t="e">
        <f t="shared" si="22"/>
        <v>#NUM!</v>
      </c>
      <c r="D369" s="126" t="e">
        <f t="shared" si="23"/>
        <v>#NUM!</v>
      </c>
      <c r="E369" s="126" t="e">
        <f>C369*E32</f>
        <v>#NUM!</v>
      </c>
      <c r="F369" s="126" t="e">
        <f t="shared" si="20"/>
        <v>#NUM!</v>
      </c>
      <c r="G369" s="127" t="e">
        <f t="shared" si="21"/>
        <v>#NUM!</v>
      </c>
    </row>
    <row r="370" spans="2:7" x14ac:dyDescent="0.3">
      <c r="B370" s="109">
        <v>334</v>
      </c>
      <c r="C370" s="126" t="e">
        <f t="shared" si="22"/>
        <v>#NUM!</v>
      </c>
      <c r="D370" s="126" t="e">
        <f t="shared" si="23"/>
        <v>#NUM!</v>
      </c>
      <c r="E370" s="126" t="e">
        <f>C370*E32</f>
        <v>#NUM!</v>
      </c>
      <c r="F370" s="126" t="e">
        <f t="shared" si="20"/>
        <v>#NUM!</v>
      </c>
      <c r="G370" s="127" t="e">
        <f t="shared" si="21"/>
        <v>#NUM!</v>
      </c>
    </row>
    <row r="371" spans="2:7" x14ac:dyDescent="0.3">
      <c r="B371" s="109">
        <v>335</v>
      </c>
      <c r="C371" s="126" t="e">
        <f t="shared" si="22"/>
        <v>#NUM!</v>
      </c>
      <c r="D371" s="126" t="e">
        <f t="shared" si="23"/>
        <v>#NUM!</v>
      </c>
      <c r="E371" s="126" t="e">
        <f>C371*E32</f>
        <v>#NUM!</v>
      </c>
      <c r="F371" s="126" t="e">
        <f t="shared" si="20"/>
        <v>#NUM!</v>
      </c>
      <c r="G371" s="127" t="e">
        <f t="shared" si="21"/>
        <v>#NUM!</v>
      </c>
    </row>
    <row r="372" spans="2:7" x14ac:dyDescent="0.3">
      <c r="B372" s="109">
        <v>336</v>
      </c>
      <c r="C372" s="126" t="e">
        <f t="shared" si="22"/>
        <v>#NUM!</v>
      </c>
      <c r="D372" s="126" t="e">
        <f t="shared" si="23"/>
        <v>#NUM!</v>
      </c>
      <c r="E372" s="126" t="e">
        <f>C372*E32</f>
        <v>#NUM!</v>
      </c>
      <c r="F372" s="126" t="e">
        <f t="shared" si="20"/>
        <v>#NUM!</v>
      </c>
      <c r="G372" s="127" t="e">
        <f t="shared" si="21"/>
        <v>#NUM!</v>
      </c>
    </row>
    <row r="373" spans="2:7" x14ac:dyDescent="0.3">
      <c r="B373" s="109">
        <v>337</v>
      </c>
      <c r="C373" s="126" t="e">
        <f t="shared" si="22"/>
        <v>#NUM!</v>
      </c>
      <c r="D373" s="126" t="e">
        <f t="shared" si="23"/>
        <v>#NUM!</v>
      </c>
      <c r="E373" s="126" t="e">
        <f>C373*E32</f>
        <v>#NUM!</v>
      </c>
      <c r="F373" s="126" t="e">
        <f t="shared" si="20"/>
        <v>#NUM!</v>
      </c>
      <c r="G373" s="127" t="e">
        <f t="shared" si="21"/>
        <v>#NUM!</v>
      </c>
    </row>
    <row r="374" spans="2:7" x14ac:dyDescent="0.3">
      <c r="B374" s="109">
        <v>338</v>
      </c>
      <c r="C374" s="126" t="e">
        <f t="shared" si="22"/>
        <v>#NUM!</v>
      </c>
      <c r="D374" s="126" t="e">
        <f t="shared" si="23"/>
        <v>#NUM!</v>
      </c>
      <c r="E374" s="126" t="e">
        <f>C374*E32</f>
        <v>#NUM!</v>
      </c>
      <c r="F374" s="126" t="e">
        <f t="shared" si="20"/>
        <v>#NUM!</v>
      </c>
      <c r="G374" s="127" t="e">
        <f t="shared" si="21"/>
        <v>#NUM!</v>
      </c>
    </row>
    <row r="375" spans="2:7" x14ac:dyDescent="0.3">
      <c r="B375" s="109">
        <v>339</v>
      </c>
      <c r="C375" s="126" t="e">
        <f t="shared" si="22"/>
        <v>#NUM!</v>
      </c>
      <c r="D375" s="126" t="e">
        <f t="shared" si="23"/>
        <v>#NUM!</v>
      </c>
      <c r="E375" s="126" t="e">
        <f>C375*E32</f>
        <v>#NUM!</v>
      </c>
      <c r="F375" s="126" t="e">
        <f t="shared" si="20"/>
        <v>#NUM!</v>
      </c>
      <c r="G375" s="127" t="e">
        <f t="shared" si="21"/>
        <v>#NUM!</v>
      </c>
    </row>
    <row r="376" spans="2:7" x14ac:dyDescent="0.3">
      <c r="B376" s="109">
        <v>340</v>
      </c>
      <c r="C376" s="126" t="e">
        <f t="shared" si="22"/>
        <v>#NUM!</v>
      </c>
      <c r="D376" s="126" t="e">
        <f t="shared" si="23"/>
        <v>#NUM!</v>
      </c>
      <c r="E376" s="126" t="e">
        <f>C376*E32</f>
        <v>#NUM!</v>
      </c>
      <c r="F376" s="126" t="e">
        <f t="shared" si="20"/>
        <v>#NUM!</v>
      </c>
      <c r="G376" s="127" t="e">
        <f t="shared" si="21"/>
        <v>#NUM!</v>
      </c>
    </row>
    <row r="377" spans="2:7" x14ac:dyDescent="0.3">
      <c r="B377" s="109">
        <v>341</v>
      </c>
      <c r="C377" s="126" t="e">
        <f t="shared" si="22"/>
        <v>#NUM!</v>
      </c>
      <c r="D377" s="126" t="e">
        <f t="shared" si="23"/>
        <v>#NUM!</v>
      </c>
      <c r="E377" s="126" t="e">
        <f>C377*E32</f>
        <v>#NUM!</v>
      </c>
      <c r="F377" s="126" t="e">
        <f t="shared" si="20"/>
        <v>#NUM!</v>
      </c>
      <c r="G377" s="127" t="e">
        <f t="shared" si="21"/>
        <v>#NUM!</v>
      </c>
    </row>
    <row r="378" spans="2:7" x14ac:dyDescent="0.3">
      <c r="B378" s="109">
        <v>342</v>
      </c>
      <c r="C378" s="126" t="e">
        <f t="shared" si="22"/>
        <v>#NUM!</v>
      </c>
      <c r="D378" s="126" t="e">
        <f t="shared" si="23"/>
        <v>#NUM!</v>
      </c>
      <c r="E378" s="126" t="e">
        <f>C378*E32</f>
        <v>#NUM!</v>
      </c>
      <c r="F378" s="126" t="e">
        <f t="shared" si="20"/>
        <v>#NUM!</v>
      </c>
      <c r="G378" s="127" t="e">
        <f t="shared" si="21"/>
        <v>#NUM!</v>
      </c>
    </row>
    <row r="379" spans="2:7" x14ac:dyDescent="0.3">
      <c r="B379" s="109">
        <v>343</v>
      </c>
      <c r="C379" s="126" t="e">
        <f t="shared" si="22"/>
        <v>#NUM!</v>
      </c>
      <c r="D379" s="126" t="e">
        <f t="shared" si="23"/>
        <v>#NUM!</v>
      </c>
      <c r="E379" s="126" t="e">
        <f>C379*E32</f>
        <v>#NUM!</v>
      </c>
      <c r="F379" s="126" t="e">
        <f t="shared" si="20"/>
        <v>#NUM!</v>
      </c>
      <c r="G379" s="127" t="e">
        <f t="shared" si="21"/>
        <v>#NUM!</v>
      </c>
    </row>
    <row r="380" spans="2:7" x14ac:dyDescent="0.3">
      <c r="B380" s="109">
        <v>344</v>
      </c>
      <c r="C380" s="126" t="e">
        <f t="shared" si="22"/>
        <v>#NUM!</v>
      </c>
      <c r="D380" s="126" t="e">
        <f t="shared" si="23"/>
        <v>#NUM!</v>
      </c>
      <c r="E380" s="126" t="e">
        <f>C380*E32</f>
        <v>#NUM!</v>
      </c>
      <c r="F380" s="126" t="e">
        <f t="shared" si="20"/>
        <v>#NUM!</v>
      </c>
      <c r="G380" s="127" t="e">
        <f t="shared" si="21"/>
        <v>#NUM!</v>
      </c>
    </row>
    <row r="381" spans="2:7" x14ac:dyDescent="0.3">
      <c r="B381" s="109">
        <v>345</v>
      </c>
      <c r="C381" s="126" t="e">
        <f t="shared" si="22"/>
        <v>#NUM!</v>
      </c>
      <c r="D381" s="126" t="e">
        <f t="shared" si="23"/>
        <v>#NUM!</v>
      </c>
      <c r="E381" s="126" t="e">
        <f>C381*E32</f>
        <v>#NUM!</v>
      </c>
      <c r="F381" s="126" t="e">
        <f t="shared" si="20"/>
        <v>#NUM!</v>
      </c>
      <c r="G381" s="127" t="e">
        <f t="shared" si="21"/>
        <v>#NUM!</v>
      </c>
    </row>
    <row r="382" spans="2:7" x14ac:dyDescent="0.3">
      <c r="B382" s="109">
        <v>346</v>
      </c>
      <c r="C382" s="126" t="e">
        <f t="shared" si="22"/>
        <v>#NUM!</v>
      </c>
      <c r="D382" s="126" t="e">
        <f t="shared" si="23"/>
        <v>#NUM!</v>
      </c>
      <c r="E382" s="126" t="e">
        <f>C382*E32</f>
        <v>#NUM!</v>
      </c>
      <c r="F382" s="126" t="e">
        <f t="shared" si="20"/>
        <v>#NUM!</v>
      </c>
      <c r="G382" s="127" t="e">
        <f t="shared" si="21"/>
        <v>#NUM!</v>
      </c>
    </row>
    <row r="383" spans="2:7" x14ac:dyDescent="0.3">
      <c r="B383" s="109">
        <v>347</v>
      </c>
      <c r="C383" s="126" t="e">
        <f t="shared" si="22"/>
        <v>#NUM!</v>
      </c>
      <c r="D383" s="126" t="e">
        <f t="shared" si="23"/>
        <v>#NUM!</v>
      </c>
      <c r="E383" s="126" t="e">
        <f>C383*E32</f>
        <v>#NUM!</v>
      </c>
      <c r="F383" s="126" t="e">
        <f t="shared" si="20"/>
        <v>#NUM!</v>
      </c>
      <c r="G383" s="127" t="e">
        <f t="shared" si="21"/>
        <v>#NUM!</v>
      </c>
    </row>
    <row r="384" spans="2:7" x14ac:dyDescent="0.3">
      <c r="B384" s="109">
        <v>348</v>
      </c>
      <c r="C384" s="126" t="e">
        <f t="shared" si="22"/>
        <v>#NUM!</v>
      </c>
      <c r="D384" s="126" t="e">
        <f t="shared" si="23"/>
        <v>#NUM!</v>
      </c>
      <c r="E384" s="126" t="e">
        <f>C384*E32</f>
        <v>#NUM!</v>
      </c>
      <c r="F384" s="126" t="e">
        <f t="shared" si="20"/>
        <v>#NUM!</v>
      </c>
      <c r="G384" s="127" t="e">
        <f t="shared" si="21"/>
        <v>#NUM!</v>
      </c>
    </row>
    <row r="385" spans="2:7" x14ac:dyDescent="0.3">
      <c r="B385" s="109">
        <v>349</v>
      </c>
      <c r="C385" s="126" t="e">
        <f t="shared" si="22"/>
        <v>#NUM!</v>
      </c>
      <c r="D385" s="126" t="e">
        <f t="shared" si="23"/>
        <v>#NUM!</v>
      </c>
      <c r="E385" s="126" t="e">
        <f>C385*E32</f>
        <v>#NUM!</v>
      </c>
      <c r="F385" s="126" t="e">
        <f t="shared" si="20"/>
        <v>#NUM!</v>
      </c>
      <c r="G385" s="127" t="e">
        <f t="shared" si="21"/>
        <v>#NUM!</v>
      </c>
    </row>
    <row r="386" spans="2:7" x14ac:dyDescent="0.3">
      <c r="B386" s="109">
        <v>350</v>
      </c>
      <c r="C386" s="126" t="e">
        <f t="shared" si="22"/>
        <v>#NUM!</v>
      </c>
      <c r="D386" s="126" t="e">
        <f t="shared" si="23"/>
        <v>#NUM!</v>
      </c>
      <c r="E386" s="126" t="e">
        <f>C386*E32</f>
        <v>#NUM!</v>
      </c>
      <c r="F386" s="126" t="e">
        <f t="shared" si="20"/>
        <v>#NUM!</v>
      </c>
      <c r="G386" s="127" t="e">
        <f t="shared" si="21"/>
        <v>#NUM!</v>
      </c>
    </row>
    <row r="387" spans="2:7" x14ac:dyDescent="0.3">
      <c r="B387" s="109">
        <v>351</v>
      </c>
      <c r="C387" s="126" t="e">
        <f t="shared" si="22"/>
        <v>#NUM!</v>
      </c>
      <c r="D387" s="126" t="e">
        <f t="shared" si="23"/>
        <v>#NUM!</v>
      </c>
      <c r="E387" s="126" t="e">
        <f>C387*E32</f>
        <v>#NUM!</v>
      </c>
      <c r="F387" s="126" t="e">
        <f t="shared" si="20"/>
        <v>#NUM!</v>
      </c>
      <c r="G387" s="127" t="e">
        <f t="shared" si="21"/>
        <v>#NUM!</v>
      </c>
    </row>
    <row r="388" spans="2:7" x14ac:dyDescent="0.3">
      <c r="B388" s="109">
        <v>352</v>
      </c>
      <c r="C388" s="126" t="e">
        <f t="shared" si="22"/>
        <v>#NUM!</v>
      </c>
      <c r="D388" s="126" t="e">
        <f t="shared" si="23"/>
        <v>#NUM!</v>
      </c>
      <c r="E388" s="126" t="e">
        <f>C388*E32</f>
        <v>#NUM!</v>
      </c>
      <c r="F388" s="126" t="e">
        <f t="shared" si="20"/>
        <v>#NUM!</v>
      </c>
      <c r="G388" s="127" t="e">
        <f t="shared" si="21"/>
        <v>#NUM!</v>
      </c>
    </row>
    <row r="389" spans="2:7" x14ac:dyDescent="0.3">
      <c r="B389" s="109">
        <v>353</v>
      </c>
      <c r="C389" s="126" t="e">
        <f t="shared" si="22"/>
        <v>#NUM!</v>
      </c>
      <c r="D389" s="126" t="e">
        <f t="shared" si="23"/>
        <v>#NUM!</v>
      </c>
      <c r="E389" s="126" t="e">
        <f>C389*E32</f>
        <v>#NUM!</v>
      </c>
      <c r="F389" s="126" t="e">
        <f t="shared" si="20"/>
        <v>#NUM!</v>
      </c>
      <c r="G389" s="127" t="e">
        <f t="shared" si="21"/>
        <v>#NUM!</v>
      </c>
    </row>
    <row r="390" spans="2:7" x14ac:dyDescent="0.3">
      <c r="B390" s="109">
        <v>354</v>
      </c>
      <c r="C390" s="126" t="e">
        <f t="shared" si="22"/>
        <v>#NUM!</v>
      </c>
      <c r="D390" s="126" t="e">
        <f t="shared" si="23"/>
        <v>#NUM!</v>
      </c>
      <c r="E390" s="126" t="e">
        <f>C390*E32</f>
        <v>#NUM!</v>
      </c>
      <c r="F390" s="126" t="e">
        <f t="shared" si="20"/>
        <v>#NUM!</v>
      </c>
      <c r="G390" s="127" t="e">
        <f t="shared" si="21"/>
        <v>#NUM!</v>
      </c>
    </row>
    <row r="391" spans="2:7" x14ac:dyDescent="0.3">
      <c r="B391" s="109">
        <v>355</v>
      </c>
      <c r="C391" s="126" t="e">
        <f t="shared" si="22"/>
        <v>#NUM!</v>
      </c>
      <c r="D391" s="126" t="e">
        <f t="shared" si="23"/>
        <v>#NUM!</v>
      </c>
      <c r="E391" s="126" t="e">
        <f>C391*E32</f>
        <v>#NUM!</v>
      </c>
      <c r="F391" s="126" t="e">
        <f t="shared" si="20"/>
        <v>#NUM!</v>
      </c>
      <c r="G391" s="127" t="e">
        <f t="shared" si="21"/>
        <v>#NUM!</v>
      </c>
    </row>
    <row r="392" spans="2:7" x14ac:dyDescent="0.3">
      <c r="B392" s="109">
        <v>356</v>
      </c>
      <c r="C392" s="126" t="e">
        <f t="shared" si="22"/>
        <v>#NUM!</v>
      </c>
      <c r="D392" s="126" t="e">
        <f t="shared" si="23"/>
        <v>#NUM!</v>
      </c>
      <c r="E392" s="126" t="e">
        <f>C392*E32</f>
        <v>#NUM!</v>
      </c>
      <c r="F392" s="126" t="e">
        <f t="shared" si="20"/>
        <v>#NUM!</v>
      </c>
      <c r="G392" s="127" t="e">
        <f t="shared" si="21"/>
        <v>#NUM!</v>
      </c>
    </row>
    <row r="393" spans="2:7" x14ac:dyDescent="0.3">
      <c r="B393" s="109">
        <v>357</v>
      </c>
      <c r="C393" s="126" t="e">
        <f t="shared" si="22"/>
        <v>#NUM!</v>
      </c>
      <c r="D393" s="126" t="e">
        <f t="shared" si="23"/>
        <v>#NUM!</v>
      </c>
      <c r="E393" s="126" t="e">
        <f>C393*E32</f>
        <v>#NUM!</v>
      </c>
      <c r="F393" s="126" t="e">
        <f t="shared" si="20"/>
        <v>#NUM!</v>
      </c>
      <c r="G393" s="127" t="e">
        <f t="shared" si="21"/>
        <v>#NUM!</v>
      </c>
    </row>
    <row r="394" spans="2:7" x14ac:dyDescent="0.3">
      <c r="B394" s="109">
        <v>358</v>
      </c>
      <c r="C394" s="126" t="e">
        <f t="shared" si="22"/>
        <v>#NUM!</v>
      </c>
      <c r="D394" s="126" t="e">
        <f t="shared" si="23"/>
        <v>#NUM!</v>
      </c>
      <c r="E394" s="126" t="e">
        <f>C394*E32</f>
        <v>#NUM!</v>
      </c>
      <c r="F394" s="126" t="e">
        <f t="shared" si="20"/>
        <v>#NUM!</v>
      </c>
      <c r="G394" s="127" t="e">
        <f t="shared" si="21"/>
        <v>#NUM!</v>
      </c>
    </row>
    <row r="395" spans="2:7" x14ac:dyDescent="0.3">
      <c r="B395" s="109">
        <v>359</v>
      </c>
      <c r="C395" s="126" t="e">
        <f t="shared" si="22"/>
        <v>#NUM!</v>
      </c>
      <c r="D395" s="126" t="e">
        <f t="shared" si="23"/>
        <v>#NUM!</v>
      </c>
      <c r="E395" s="126" t="e">
        <f>C395*E32</f>
        <v>#NUM!</v>
      </c>
      <c r="F395" s="126" t="e">
        <f t="shared" si="20"/>
        <v>#NUM!</v>
      </c>
      <c r="G395" s="127" t="e">
        <f t="shared" si="21"/>
        <v>#NUM!</v>
      </c>
    </row>
    <row r="396" spans="2:7" x14ac:dyDescent="0.3">
      <c r="B396" s="109">
        <v>360</v>
      </c>
      <c r="C396" s="126" t="e">
        <f t="shared" si="22"/>
        <v>#NUM!</v>
      </c>
      <c r="D396" s="126" t="e">
        <f t="shared" si="23"/>
        <v>#NUM!</v>
      </c>
      <c r="E396" s="126" t="e">
        <f>C396*E32</f>
        <v>#NUM!</v>
      </c>
      <c r="F396" s="126" t="e">
        <f t="shared" si="20"/>
        <v>#NUM!</v>
      </c>
      <c r="G396" s="127" t="e">
        <f t="shared" si="21"/>
        <v>#NUM!</v>
      </c>
    </row>
    <row r="397" spans="2:7" x14ac:dyDescent="0.3">
      <c r="B397" s="109">
        <v>361</v>
      </c>
      <c r="C397" s="126" t="e">
        <f t="shared" si="22"/>
        <v>#NUM!</v>
      </c>
      <c r="D397" s="126" t="e">
        <f t="shared" si="23"/>
        <v>#NUM!</v>
      </c>
      <c r="E397" s="126" t="e">
        <f>C397*E32</f>
        <v>#NUM!</v>
      </c>
      <c r="F397" s="126" t="e">
        <f t="shared" si="20"/>
        <v>#NUM!</v>
      </c>
      <c r="G397" s="127" t="e">
        <f t="shared" si="21"/>
        <v>#NUM!</v>
      </c>
    </row>
    <row r="398" spans="2:7" x14ac:dyDescent="0.3">
      <c r="B398" s="109">
        <v>362</v>
      </c>
      <c r="C398" s="126" t="e">
        <f t="shared" si="22"/>
        <v>#NUM!</v>
      </c>
      <c r="D398" s="126" t="e">
        <f t="shared" si="23"/>
        <v>#NUM!</v>
      </c>
      <c r="E398" s="126" t="e">
        <f>C398*E32</f>
        <v>#NUM!</v>
      </c>
      <c r="F398" s="126" t="e">
        <f t="shared" si="20"/>
        <v>#NUM!</v>
      </c>
      <c r="G398" s="127" t="e">
        <f t="shared" si="21"/>
        <v>#NUM!</v>
      </c>
    </row>
    <row r="399" spans="2:7" x14ac:dyDescent="0.3">
      <c r="B399" s="109">
        <v>363</v>
      </c>
      <c r="C399" s="126" t="e">
        <f t="shared" si="22"/>
        <v>#NUM!</v>
      </c>
      <c r="D399" s="126" t="e">
        <f t="shared" si="23"/>
        <v>#NUM!</v>
      </c>
      <c r="E399" s="126" t="e">
        <f>C399*E32</f>
        <v>#NUM!</v>
      </c>
      <c r="F399" s="126" t="e">
        <f t="shared" si="20"/>
        <v>#NUM!</v>
      </c>
      <c r="G399" s="127" t="e">
        <f t="shared" si="21"/>
        <v>#NUM!</v>
      </c>
    </row>
    <row r="400" spans="2:7" x14ac:dyDescent="0.3">
      <c r="B400" s="109">
        <v>364</v>
      </c>
      <c r="C400" s="126" t="e">
        <f t="shared" si="22"/>
        <v>#NUM!</v>
      </c>
      <c r="D400" s="126" t="e">
        <f t="shared" si="23"/>
        <v>#NUM!</v>
      </c>
      <c r="E400" s="126" t="e">
        <f>C400*E32</f>
        <v>#NUM!</v>
      </c>
      <c r="F400" s="126" t="e">
        <f t="shared" si="20"/>
        <v>#NUM!</v>
      </c>
      <c r="G400" s="127" t="e">
        <f t="shared" si="21"/>
        <v>#NUM!</v>
      </c>
    </row>
    <row r="401" spans="2:7" x14ac:dyDescent="0.3">
      <c r="B401" s="109">
        <v>365</v>
      </c>
      <c r="C401" s="126" t="e">
        <f t="shared" si="22"/>
        <v>#NUM!</v>
      </c>
      <c r="D401" s="126" t="e">
        <f t="shared" si="23"/>
        <v>#NUM!</v>
      </c>
      <c r="E401" s="126" t="e">
        <f>C401*E32</f>
        <v>#NUM!</v>
      </c>
      <c r="F401" s="126" t="e">
        <f t="shared" si="20"/>
        <v>#NUM!</v>
      </c>
      <c r="G401" s="127" t="e">
        <f t="shared" si="21"/>
        <v>#NUM!</v>
      </c>
    </row>
    <row r="402" spans="2:7" x14ac:dyDescent="0.3">
      <c r="B402" s="109">
        <v>366</v>
      </c>
      <c r="C402" s="126" t="e">
        <f t="shared" si="22"/>
        <v>#NUM!</v>
      </c>
      <c r="D402" s="126" t="e">
        <f t="shared" si="23"/>
        <v>#NUM!</v>
      </c>
      <c r="E402" s="126" t="e">
        <f>C402*E32</f>
        <v>#NUM!</v>
      </c>
      <c r="F402" s="126" t="e">
        <f t="shared" si="20"/>
        <v>#NUM!</v>
      </c>
      <c r="G402" s="127" t="e">
        <f t="shared" si="21"/>
        <v>#NUM!</v>
      </c>
    </row>
    <row r="403" spans="2:7" x14ac:dyDescent="0.3">
      <c r="B403" s="109">
        <v>367</v>
      </c>
      <c r="C403" s="126" t="e">
        <f t="shared" si="22"/>
        <v>#NUM!</v>
      </c>
      <c r="D403" s="126" t="e">
        <f t="shared" si="23"/>
        <v>#NUM!</v>
      </c>
      <c r="E403" s="126" t="e">
        <f>C403*E32</f>
        <v>#NUM!</v>
      </c>
      <c r="F403" s="126" t="e">
        <f t="shared" si="20"/>
        <v>#NUM!</v>
      </c>
      <c r="G403" s="127" t="e">
        <f t="shared" si="21"/>
        <v>#NUM!</v>
      </c>
    </row>
    <row r="404" spans="2:7" x14ac:dyDescent="0.3">
      <c r="B404" s="109">
        <v>368</v>
      </c>
      <c r="C404" s="126" t="e">
        <f t="shared" si="22"/>
        <v>#NUM!</v>
      </c>
      <c r="D404" s="126" t="e">
        <f t="shared" si="23"/>
        <v>#NUM!</v>
      </c>
      <c r="E404" s="126" t="e">
        <f>C404*E32</f>
        <v>#NUM!</v>
      </c>
      <c r="F404" s="126" t="e">
        <f t="shared" si="20"/>
        <v>#NUM!</v>
      </c>
      <c r="G404" s="127" t="e">
        <f t="shared" si="21"/>
        <v>#NUM!</v>
      </c>
    </row>
    <row r="405" spans="2:7" x14ac:dyDescent="0.3">
      <c r="B405" s="109">
        <v>369</v>
      </c>
      <c r="C405" s="126" t="e">
        <f t="shared" si="22"/>
        <v>#NUM!</v>
      </c>
      <c r="D405" s="126" t="e">
        <f t="shared" si="23"/>
        <v>#NUM!</v>
      </c>
      <c r="E405" s="126" t="e">
        <f>C405*E32</f>
        <v>#NUM!</v>
      </c>
      <c r="F405" s="126" t="e">
        <f t="shared" si="20"/>
        <v>#NUM!</v>
      </c>
      <c r="G405" s="127" t="e">
        <f t="shared" si="21"/>
        <v>#NUM!</v>
      </c>
    </row>
    <row r="406" spans="2:7" x14ac:dyDescent="0.3">
      <c r="B406" s="109">
        <v>370</v>
      </c>
      <c r="C406" s="126" t="e">
        <f t="shared" si="22"/>
        <v>#NUM!</v>
      </c>
      <c r="D406" s="126" t="e">
        <f t="shared" si="23"/>
        <v>#NUM!</v>
      </c>
      <c r="E406" s="126" t="e">
        <f>C406*E32</f>
        <v>#NUM!</v>
      </c>
      <c r="F406" s="126" t="e">
        <f t="shared" si="20"/>
        <v>#NUM!</v>
      </c>
      <c r="G406" s="127" t="e">
        <f t="shared" si="21"/>
        <v>#NUM!</v>
      </c>
    </row>
    <row r="407" spans="2:7" x14ac:dyDescent="0.3">
      <c r="B407" s="109">
        <v>371</v>
      </c>
      <c r="C407" s="126" t="e">
        <f t="shared" si="22"/>
        <v>#NUM!</v>
      </c>
      <c r="D407" s="126" t="e">
        <f t="shared" si="23"/>
        <v>#NUM!</v>
      </c>
      <c r="E407" s="126" t="e">
        <f>C407*E32</f>
        <v>#NUM!</v>
      </c>
      <c r="F407" s="126" t="e">
        <f t="shared" si="20"/>
        <v>#NUM!</v>
      </c>
      <c r="G407" s="127" t="e">
        <f t="shared" si="21"/>
        <v>#NUM!</v>
      </c>
    </row>
    <row r="408" spans="2:7" x14ac:dyDescent="0.3">
      <c r="B408" s="109">
        <v>372</v>
      </c>
      <c r="C408" s="126" t="e">
        <f t="shared" si="22"/>
        <v>#NUM!</v>
      </c>
      <c r="D408" s="126" t="e">
        <f t="shared" si="23"/>
        <v>#NUM!</v>
      </c>
      <c r="E408" s="126" t="e">
        <f>C408*E32</f>
        <v>#NUM!</v>
      </c>
      <c r="F408" s="126" t="e">
        <f t="shared" si="20"/>
        <v>#NUM!</v>
      </c>
      <c r="G408" s="127" t="e">
        <f t="shared" si="21"/>
        <v>#NUM!</v>
      </c>
    </row>
    <row r="409" spans="2:7" x14ac:dyDescent="0.3">
      <c r="B409" s="109">
        <v>373</v>
      </c>
      <c r="C409" s="126" t="e">
        <f t="shared" si="22"/>
        <v>#NUM!</v>
      </c>
      <c r="D409" s="126" t="e">
        <f t="shared" si="23"/>
        <v>#NUM!</v>
      </c>
      <c r="E409" s="126" t="e">
        <f>C409*E32</f>
        <v>#NUM!</v>
      </c>
      <c r="F409" s="126" t="e">
        <f t="shared" si="20"/>
        <v>#NUM!</v>
      </c>
      <c r="G409" s="127" t="e">
        <f t="shared" si="21"/>
        <v>#NUM!</v>
      </c>
    </row>
    <row r="410" spans="2:7" x14ac:dyDescent="0.3">
      <c r="B410" s="109">
        <v>374</v>
      </c>
      <c r="C410" s="126" t="e">
        <f t="shared" si="22"/>
        <v>#NUM!</v>
      </c>
      <c r="D410" s="126" t="e">
        <f t="shared" si="23"/>
        <v>#NUM!</v>
      </c>
      <c r="E410" s="126" t="e">
        <f>C410*E32</f>
        <v>#NUM!</v>
      </c>
      <c r="F410" s="126" t="e">
        <f t="shared" si="20"/>
        <v>#NUM!</v>
      </c>
      <c r="G410" s="127" t="e">
        <f t="shared" si="21"/>
        <v>#NUM!</v>
      </c>
    </row>
    <row r="411" spans="2:7" x14ac:dyDescent="0.3">
      <c r="B411" s="109">
        <v>375</v>
      </c>
      <c r="C411" s="126" t="e">
        <f t="shared" si="22"/>
        <v>#NUM!</v>
      </c>
      <c r="D411" s="126" t="e">
        <f t="shared" si="23"/>
        <v>#NUM!</v>
      </c>
      <c r="E411" s="126" t="e">
        <f>C411*E32</f>
        <v>#NUM!</v>
      </c>
      <c r="F411" s="126" t="e">
        <f t="shared" si="20"/>
        <v>#NUM!</v>
      </c>
      <c r="G411" s="127" t="e">
        <f t="shared" si="21"/>
        <v>#NUM!</v>
      </c>
    </row>
    <row r="412" spans="2:7" x14ac:dyDescent="0.3">
      <c r="B412" s="109">
        <v>376</v>
      </c>
      <c r="C412" s="126" t="e">
        <f t="shared" si="22"/>
        <v>#NUM!</v>
      </c>
      <c r="D412" s="126" t="e">
        <f t="shared" si="23"/>
        <v>#NUM!</v>
      </c>
      <c r="E412" s="126" t="e">
        <f>C412*E32</f>
        <v>#NUM!</v>
      </c>
      <c r="F412" s="126" t="e">
        <f t="shared" si="20"/>
        <v>#NUM!</v>
      </c>
      <c r="G412" s="127" t="e">
        <f t="shared" si="21"/>
        <v>#NUM!</v>
      </c>
    </row>
    <row r="413" spans="2:7" x14ac:dyDescent="0.3">
      <c r="B413" s="109">
        <v>377</v>
      </c>
      <c r="C413" s="126" t="e">
        <f t="shared" si="22"/>
        <v>#NUM!</v>
      </c>
      <c r="D413" s="126" t="e">
        <f t="shared" si="23"/>
        <v>#NUM!</v>
      </c>
      <c r="E413" s="126" t="e">
        <f>C413*E32</f>
        <v>#NUM!</v>
      </c>
      <c r="F413" s="126" t="e">
        <f t="shared" si="20"/>
        <v>#NUM!</v>
      </c>
      <c r="G413" s="127" t="e">
        <f t="shared" si="21"/>
        <v>#NUM!</v>
      </c>
    </row>
    <row r="414" spans="2:7" x14ac:dyDescent="0.3">
      <c r="B414" s="109">
        <v>378</v>
      </c>
      <c r="C414" s="126" t="e">
        <f t="shared" si="22"/>
        <v>#NUM!</v>
      </c>
      <c r="D414" s="126" t="e">
        <f t="shared" si="23"/>
        <v>#NUM!</v>
      </c>
      <c r="E414" s="126" t="e">
        <f>C414*E32</f>
        <v>#NUM!</v>
      </c>
      <c r="F414" s="126" t="e">
        <f t="shared" si="20"/>
        <v>#NUM!</v>
      </c>
      <c r="G414" s="127" t="e">
        <f t="shared" si="21"/>
        <v>#NUM!</v>
      </c>
    </row>
    <row r="415" spans="2:7" x14ac:dyDescent="0.3">
      <c r="B415" s="109">
        <v>379</v>
      </c>
      <c r="C415" s="126" t="e">
        <f t="shared" si="22"/>
        <v>#NUM!</v>
      </c>
      <c r="D415" s="126" t="e">
        <f t="shared" si="23"/>
        <v>#NUM!</v>
      </c>
      <c r="E415" s="126" t="e">
        <f>C415*E32</f>
        <v>#NUM!</v>
      </c>
      <c r="F415" s="126" t="e">
        <f t="shared" si="20"/>
        <v>#NUM!</v>
      </c>
      <c r="G415" s="127" t="e">
        <f t="shared" si="21"/>
        <v>#NUM!</v>
      </c>
    </row>
    <row r="416" spans="2:7" x14ac:dyDescent="0.3">
      <c r="B416" s="109">
        <v>380</v>
      </c>
      <c r="C416" s="126" t="e">
        <f t="shared" si="22"/>
        <v>#NUM!</v>
      </c>
      <c r="D416" s="126" t="e">
        <f t="shared" si="23"/>
        <v>#NUM!</v>
      </c>
      <c r="E416" s="126" t="e">
        <f>C416*E32</f>
        <v>#NUM!</v>
      </c>
      <c r="F416" s="126" t="e">
        <f t="shared" si="20"/>
        <v>#NUM!</v>
      </c>
      <c r="G416" s="127" t="e">
        <f t="shared" si="21"/>
        <v>#NUM!</v>
      </c>
    </row>
    <row r="417" spans="2:7" x14ac:dyDescent="0.3">
      <c r="B417" s="109">
        <v>381</v>
      </c>
      <c r="C417" s="126" t="e">
        <f t="shared" si="22"/>
        <v>#NUM!</v>
      </c>
      <c r="D417" s="126" t="e">
        <f t="shared" si="23"/>
        <v>#NUM!</v>
      </c>
      <c r="E417" s="126" t="e">
        <f>C417*E32</f>
        <v>#NUM!</v>
      </c>
      <c r="F417" s="126" t="e">
        <f t="shared" si="20"/>
        <v>#NUM!</v>
      </c>
      <c r="G417" s="127" t="e">
        <f t="shared" si="21"/>
        <v>#NUM!</v>
      </c>
    </row>
    <row r="418" spans="2:7" x14ac:dyDescent="0.3">
      <c r="B418" s="109">
        <v>382</v>
      </c>
      <c r="C418" s="126" t="e">
        <f t="shared" si="22"/>
        <v>#NUM!</v>
      </c>
      <c r="D418" s="126" t="e">
        <f t="shared" si="23"/>
        <v>#NUM!</v>
      </c>
      <c r="E418" s="126" t="e">
        <f>C418*E32</f>
        <v>#NUM!</v>
      </c>
      <c r="F418" s="126" t="e">
        <f t="shared" si="20"/>
        <v>#NUM!</v>
      </c>
      <c r="G418" s="127" t="e">
        <f t="shared" si="21"/>
        <v>#NUM!</v>
      </c>
    </row>
    <row r="419" spans="2:7" x14ac:dyDescent="0.3">
      <c r="B419" s="109">
        <v>383</v>
      </c>
      <c r="C419" s="126" t="e">
        <f t="shared" si="22"/>
        <v>#NUM!</v>
      </c>
      <c r="D419" s="126" t="e">
        <f t="shared" si="23"/>
        <v>#NUM!</v>
      </c>
      <c r="E419" s="126" t="e">
        <f>C419*E32</f>
        <v>#NUM!</v>
      </c>
      <c r="F419" s="126" t="e">
        <f t="shared" si="20"/>
        <v>#NUM!</v>
      </c>
      <c r="G419" s="127" t="e">
        <f t="shared" si="21"/>
        <v>#NUM!</v>
      </c>
    </row>
    <row r="420" spans="2:7" x14ac:dyDescent="0.3">
      <c r="B420" s="109">
        <v>384</v>
      </c>
      <c r="C420" s="126" t="e">
        <f t="shared" si="22"/>
        <v>#NUM!</v>
      </c>
      <c r="D420" s="126" t="e">
        <f t="shared" si="23"/>
        <v>#NUM!</v>
      </c>
      <c r="E420" s="126" t="e">
        <f>C420*E32</f>
        <v>#NUM!</v>
      </c>
      <c r="F420" s="126" t="e">
        <f t="shared" si="20"/>
        <v>#NUM!</v>
      </c>
      <c r="G420" s="127" t="e">
        <f t="shared" si="21"/>
        <v>#NUM!</v>
      </c>
    </row>
    <row r="421" spans="2:7" x14ac:dyDescent="0.3">
      <c r="B421" s="109">
        <v>385</v>
      </c>
      <c r="C421" s="126" t="e">
        <f t="shared" si="22"/>
        <v>#NUM!</v>
      </c>
      <c r="D421" s="126" t="e">
        <f t="shared" si="23"/>
        <v>#NUM!</v>
      </c>
      <c r="E421" s="126" t="e">
        <f>C421*E32</f>
        <v>#NUM!</v>
      </c>
      <c r="F421" s="126" t="e">
        <f t="shared" si="20"/>
        <v>#NUM!</v>
      </c>
      <c r="G421" s="127" t="e">
        <f t="shared" si="21"/>
        <v>#NUM!</v>
      </c>
    </row>
    <row r="422" spans="2:7" x14ac:dyDescent="0.3">
      <c r="B422" s="109">
        <v>386</v>
      </c>
      <c r="C422" s="126" t="e">
        <f t="shared" si="22"/>
        <v>#NUM!</v>
      </c>
      <c r="D422" s="126" t="e">
        <f t="shared" si="23"/>
        <v>#NUM!</v>
      </c>
      <c r="E422" s="126" t="e">
        <f>C422*E32</f>
        <v>#NUM!</v>
      </c>
      <c r="F422" s="126" t="e">
        <f t="shared" si="20"/>
        <v>#NUM!</v>
      </c>
      <c r="G422" s="127" t="e">
        <f t="shared" si="21"/>
        <v>#NUM!</v>
      </c>
    </row>
    <row r="423" spans="2:7" x14ac:dyDescent="0.3">
      <c r="B423" s="109">
        <v>387</v>
      </c>
      <c r="C423" s="126" t="e">
        <f t="shared" si="22"/>
        <v>#NUM!</v>
      </c>
      <c r="D423" s="126" t="e">
        <f t="shared" si="23"/>
        <v>#NUM!</v>
      </c>
      <c r="E423" s="126" t="e">
        <f>C423*E32</f>
        <v>#NUM!</v>
      </c>
      <c r="F423" s="126" t="e">
        <f t="shared" ref="F423:F456" si="24">D423-E423</f>
        <v>#NUM!</v>
      </c>
      <c r="G423" s="127" t="e">
        <f t="shared" ref="G423:G456" si="25">C423-F423</f>
        <v>#NUM!</v>
      </c>
    </row>
    <row r="424" spans="2:7" x14ac:dyDescent="0.3">
      <c r="B424" s="109">
        <v>388</v>
      </c>
      <c r="C424" s="126" t="e">
        <f t="shared" ref="C424:C456" si="26">G423</f>
        <v>#NUM!</v>
      </c>
      <c r="D424" s="126" t="e">
        <f t="shared" si="23"/>
        <v>#NUM!</v>
      </c>
      <c r="E424" s="126" t="e">
        <f>C424*E32</f>
        <v>#NUM!</v>
      </c>
      <c r="F424" s="126" t="e">
        <f t="shared" si="24"/>
        <v>#NUM!</v>
      </c>
      <c r="G424" s="127" t="e">
        <f t="shared" si="25"/>
        <v>#NUM!</v>
      </c>
    </row>
    <row r="425" spans="2:7" x14ac:dyDescent="0.3">
      <c r="B425" s="109">
        <v>389</v>
      </c>
      <c r="C425" s="126" t="e">
        <f t="shared" si="26"/>
        <v>#NUM!</v>
      </c>
      <c r="D425" s="126" t="e">
        <f t="shared" ref="D425:D456" si="27">+D424</f>
        <v>#NUM!</v>
      </c>
      <c r="E425" s="126" t="e">
        <f>C425*E32</f>
        <v>#NUM!</v>
      </c>
      <c r="F425" s="126" t="e">
        <f t="shared" si="24"/>
        <v>#NUM!</v>
      </c>
      <c r="G425" s="127" t="e">
        <f t="shared" si="25"/>
        <v>#NUM!</v>
      </c>
    </row>
    <row r="426" spans="2:7" x14ac:dyDescent="0.3">
      <c r="B426" s="109">
        <v>390</v>
      </c>
      <c r="C426" s="126" t="e">
        <f t="shared" si="26"/>
        <v>#NUM!</v>
      </c>
      <c r="D426" s="126" t="e">
        <f t="shared" si="27"/>
        <v>#NUM!</v>
      </c>
      <c r="E426" s="126" t="e">
        <f>C426*E32</f>
        <v>#NUM!</v>
      </c>
      <c r="F426" s="126" t="e">
        <f t="shared" si="24"/>
        <v>#NUM!</v>
      </c>
      <c r="G426" s="127" t="e">
        <f t="shared" si="25"/>
        <v>#NUM!</v>
      </c>
    </row>
    <row r="427" spans="2:7" x14ac:dyDescent="0.3">
      <c r="B427" s="109">
        <v>391</v>
      </c>
      <c r="C427" s="126" t="e">
        <f t="shared" si="26"/>
        <v>#NUM!</v>
      </c>
      <c r="D427" s="126" t="e">
        <f t="shared" si="27"/>
        <v>#NUM!</v>
      </c>
      <c r="E427" s="126" t="e">
        <f>C427*E32</f>
        <v>#NUM!</v>
      </c>
      <c r="F427" s="126" t="e">
        <f t="shared" si="24"/>
        <v>#NUM!</v>
      </c>
      <c r="G427" s="127" t="e">
        <f t="shared" si="25"/>
        <v>#NUM!</v>
      </c>
    </row>
    <row r="428" spans="2:7" x14ac:dyDescent="0.3">
      <c r="B428" s="109">
        <v>392</v>
      </c>
      <c r="C428" s="126" t="e">
        <f t="shared" si="26"/>
        <v>#NUM!</v>
      </c>
      <c r="D428" s="126" t="e">
        <f t="shared" si="27"/>
        <v>#NUM!</v>
      </c>
      <c r="E428" s="126" t="e">
        <f>C428*E32</f>
        <v>#NUM!</v>
      </c>
      <c r="F428" s="126" t="e">
        <f t="shared" si="24"/>
        <v>#NUM!</v>
      </c>
      <c r="G428" s="127" t="e">
        <f t="shared" si="25"/>
        <v>#NUM!</v>
      </c>
    </row>
    <row r="429" spans="2:7" x14ac:dyDescent="0.3">
      <c r="B429" s="109">
        <v>393</v>
      </c>
      <c r="C429" s="126" t="e">
        <f t="shared" si="26"/>
        <v>#NUM!</v>
      </c>
      <c r="D429" s="126" t="e">
        <f t="shared" si="27"/>
        <v>#NUM!</v>
      </c>
      <c r="E429" s="126" t="e">
        <f>C429*E32</f>
        <v>#NUM!</v>
      </c>
      <c r="F429" s="126" t="e">
        <f t="shared" si="24"/>
        <v>#NUM!</v>
      </c>
      <c r="G429" s="127" t="e">
        <f t="shared" si="25"/>
        <v>#NUM!</v>
      </c>
    </row>
    <row r="430" spans="2:7" x14ac:dyDescent="0.3">
      <c r="B430" s="109">
        <v>394</v>
      </c>
      <c r="C430" s="126" t="e">
        <f t="shared" si="26"/>
        <v>#NUM!</v>
      </c>
      <c r="D430" s="126" t="e">
        <f t="shared" si="27"/>
        <v>#NUM!</v>
      </c>
      <c r="E430" s="126" t="e">
        <f>C430*E32</f>
        <v>#NUM!</v>
      </c>
      <c r="F430" s="126" t="e">
        <f t="shared" si="24"/>
        <v>#NUM!</v>
      </c>
      <c r="G430" s="127" t="e">
        <f t="shared" si="25"/>
        <v>#NUM!</v>
      </c>
    </row>
    <row r="431" spans="2:7" x14ac:dyDescent="0.3">
      <c r="B431" s="109">
        <v>395</v>
      </c>
      <c r="C431" s="126" t="e">
        <f t="shared" si="26"/>
        <v>#NUM!</v>
      </c>
      <c r="D431" s="126" t="e">
        <f t="shared" si="27"/>
        <v>#NUM!</v>
      </c>
      <c r="E431" s="126" t="e">
        <f>C431*E32</f>
        <v>#NUM!</v>
      </c>
      <c r="F431" s="126" t="e">
        <f t="shared" si="24"/>
        <v>#NUM!</v>
      </c>
      <c r="G431" s="127" t="e">
        <f t="shared" si="25"/>
        <v>#NUM!</v>
      </c>
    </row>
    <row r="432" spans="2:7" x14ac:dyDescent="0.3">
      <c r="B432" s="109">
        <v>396</v>
      </c>
      <c r="C432" s="126" t="e">
        <f t="shared" si="26"/>
        <v>#NUM!</v>
      </c>
      <c r="D432" s="126" t="e">
        <f t="shared" si="27"/>
        <v>#NUM!</v>
      </c>
      <c r="E432" s="126" t="e">
        <f>C432*E32</f>
        <v>#NUM!</v>
      </c>
      <c r="F432" s="126" t="e">
        <f t="shared" si="24"/>
        <v>#NUM!</v>
      </c>
      <c r="G432" s="127" t="e">
        <f t="shared" si="25"/>
        <v>#NUM!</v>
      </c>
    </row>
    <row r="433" spans="2:7" x14ac:dyDescent="0.3">
      <c r="B433" s="109">
        <v>397</v>
      </c>
      <c r="C433" s="126" t="e">
        <f t="shared" si="26"/>
        <v>#NUM!</v>
      </c>
      <c r="D433" s="126" t="e">
        <f t="shared" si="27"/>
        <v>#NUM!</v>
      </c>
      <c r="E433" s="126" t="e">
        <f>C433*E32</f>
        <v>#NUM!</v>
      </c>
      <c r="F433" s="126" t="e">
        <f t="shared" si="24"/>
        <v>#NUM!</v>
      </c>
      <c r="G433" s="127" t="e">
        <f t="shared" si="25"/>
        <v>#NUM!</v>
      </c>
    </row>
    <row r="434" spans="2:7" x14ac:dyDescent="0.3">
      <c r="B434" s="109">
        <v>398</v>
      </c>
      <c r="C434" s="126" t="e">
        <f t="shared" si="26"/>
        <v>#NUM!</v>
      </c>
      <c r="D434" s="126" t="e">
        <f t="shared" si="27"/>
        <v>#NUM!</v>
      </c>
      <c r="E434" s="126" t="e">
        <f>C434*E32</f>
        <v>#NUM!</v>
      </c>
      <c r="F434" s="126" t="e">
        <f t="shared" si="24"/>
        <v>#NUM!</v>
      </c>
      <c r="G434" s="127" t="e">
        <f t="shared" si="25"/>
        <v>#NUM!</v>
      </c>
    </row>
    <row r="435" spans="2:7" x14ac:dyDescent="0.3">
      <c r="B435" s="109">
        <v>399</v>
      </c>
      <c r="C435" s="126" t="e">
        <f t="shared" si="26"/>
        <v>#NUM!</v>
      </c>
      <c r="D435" s="126" t="e">
        <f t="shared" si="27"/>
        <v>#NUM!</v>
      </c>
      <c r="E435" s="126" t="e">
        <f>C435*E32</f>
        <v>#NUM!</v>
      </c>
      <c r="F435" s="126" t="e">
        <f t="shared" si="24"/>
        <v>#NUM!</v>
      </c>
      <c r="G435" s="127" t="e">
        <f t="shared" si="25"/>
        <v>#NUM!</v>
      </c>
    </row>
    <row r="436" spans="2:7" x14ac:dyDescent="0.3">
      <c r="B436" s="109">
        <v>400</v>
      </c>
      <c r="C436" s="126" t="e">
        <f t="shared" si="26"/>
        <v>#NUM!</v>
      </c>
      <c r="D436" s="126" t="e">
        <f t="shared" si="27"/>
        <v>#NUM!</v>
      </c>
      <c r="E436" s="126" t="e">
        <f>C436*E32</f>
        <v>#NUM!</v>
      </c>
      <c r="F436" s="126" t="e">
        <f t="shared" si="24"/>
        <v>#NUM!</v>
      </c>
      <c r="G436" s="127" t="e">
        <f t="shared" si="25"/>
        <v>#NUM!</v>
      </c>
    </row>
    <row r="437" spans="2:7" x14ac:dyDescent="0.3">
      <c r="B437" s="109">
        <v>401</v>
      </c>
      <c r="C437" s="126" t="e">
        <f t="shared" si="26"/>
        <v>#NUM!</v>
      </c>
      <c r="D437" s="126" t="e">
        <f t="shared" si="27"/>
        <v>#NUM!</v>
      </c>
      <c r="E437" s="126" t="e">
        <f>C437*E32</f>
        <v>#NUM!</v>
      </c>
      <c r="F437" s="126" t="e">
        <f t="shared" si="24"/>
        <v>#NUM!</v>
      </c>
      <c r="G437" s="127" t="e">
        <f t="shared" si="25"/>
        <v>#NUM!</v>
      </c>
    </row>
    <row r="438" spans="2:7" x14ac:dyDescent="0.3">
      <c r="B438" s="109">
        <v>402</v>
      </c>
      <c r="C438" s="126" t="e">
        <f t="shared" si="26"/>
        <v>#NUM!</v>
      </c>
      <c r="D438" s="126" t="e">
        <f t="shared" si="27"/>
        <v>#NUM!</v>
      </c>
      <c r="E438" s="126" t="e">
        <f>C438*E32</f>
        <v>#NUM!</v>
      </c>
      <c r="F438" s="126" t="e">
        <f t="shared" si="24"/>
        <v>#NUM!</v>
      </c>
      <c r="G438" s="127" t="e">
        <f t="shared" si="25"/>
        <v>#NUM!</v>
      </c>
    </row>
    <row r="439" spans="2:7" x14ac:dyDescent="0.3">
      <c r="B439" s="109">
        <v>403</v>
      </c>
      <c r="C439" s="126" t="e">
        <f t="shared" si="26"/>
        <v>#NUM!</v>
      </c>
      <c r="D439" s="126" t="e">
        <f t="shared" si="27"/>
        <v>#NUM!</v>
      </c>
      <c r="E439" s="126" t="e">
        <f>C439*E32</f>
        <v>#NUM!</v>
      </c>
      <c r="F439" s="126" t="e">
        <f t="shared" si="24"/>
        <v>#NUM!</v>
      </c>
      <c r="G439" s="127" t="e">
        <f t="shared" si="25"/>
        <v>#NUM!</v>
      </c>
    </row>
    <row r="440" spans="2:7" x14ac:dyDescent="0.3">
      <c r="B440" s="109">
        <v>404</v>
      </c>
      <c r="C440" s="126" t="e">
        <f t="shared" si="26"/>
        <v>#NUM!</v>
      </c>
      <c r="D440" s="126" t="e">
        <f t="shared" si="27"/>
        <v>#NUM!</v>
      </c>
      <c r="E440" s="126" t="e">
        <f>C440*E32</f>
        <v>#NUM!</v>
      </c>
      <c r="F440" s="126" t="e">
        <f t="shared" si="24"/>
        <v>#NUM!</v>
      </c>
      <c r="G440" s="127" t="e">
        <f t="shared" si="25"/>
        <v>#NUM!</v>
      </c>
    </row>
    <row r="441" spans="2:7" x14ac:dyDescent="0.3">
      <c r="B441" s="109">
        <v>405</v>
      </c>
      <c r="C441" s="126" t="e">
        <f t="shared" si="26"/>
        <v>#NUM!</v>
      </c>
      <c r="D441" s="126" t="e">
        <f t="shared" si="27"/>
        <v>#NUM!</v>
      </c>
      <c r="E441" s="126" t="e">
        <f>C441*E32</f>
        <v>#NUM!</v>
      </c>
      <c r="F441" s="126" t="e">
        <f t="shared" si="24"/>
        <v>#NUM!</v>
      </c>
      <c r="G441" s="127" t="e">
        <f t="shared" si="25"/>
        <v>#NUM!</v>
      </c>
    </row>
    <row r="442" spans="2:7" x14ac:dyDescent="0.3">
      <c r="B442" s="109">
        <v>406</v>
      </c>
      <c r="C442" s="126" t="e">
        <f t="shared" si="26"/>
        <v>#NUM!</v>
      </c>
      <c r="D442" s="126" t="e">
        <f t="shared" si="27"/>
        <v>#NUM!</v>
      </c>
      <c r="E442" s="126" t="e">
        <f>C442*E32</f>
        <v>#NUM!</v>
      </c>
      <c r="F442" s="126" t="e">
        <f t="shared" si="24"/>
        <v>#NUM!</v>
      </c>
      <c r="G442" s="127" t="e">
        <f t="shared" si="25"/>
        <v>#NUM!</v>
      </c>
    </row>
    <row r="443" spans="2:7" x14ac:dyDescent="0.3">
      <c r="B443" s="109">
        <v>407</v>
      </c>
      <c r="C443" s="126" t="e">
        <f t="shared" si="26"/>
        <v>#NUM!</v>
      </c>
      <c r="D443" s="126" t="e">
        <f t="shared" si="27"/>
        <v>#NUM!</v>
      </c>
      <c r="E443" s="126" t="e">
        <f>C443*E32</f>
        <v>#NUM!</v>
      </c>
      <c r="F443" s="126" t="e">
        <f t="shared" si="24"/>
        <v>#NUM!</v>
      </c>
      <c r="G443" s="127" t="e">
        <f t="shared" si="25"/>
        <v>#NUM!</v>
      </c>
    </row>
    <row r="444" spans="2:7" x14ac:dyDescent="0.3">
      <c r="B444" s="109">
        <v>408</v>
      </c>
      <c r="C444" s="126" t="e">
        <f t="shared" si="26"/>
        <v>#NUM!</v>
      </c>
      <c r="D444" s="126" t="e">
        <f t="shared" si="27"/>
        <v>#NUM!</v>
      </c>
      <c r="E444" s="126" t="e">
        <f>C444*E32</f>
        <v>#NUM!</v>
      </c>
      <c r="F444" s="126" t="e">
        <f t="shared" si="24"/>
        <v>#NUM!</v>
      </c>
      <c r="G444" s="127" t="e">
        <f t="shared" si="25"/>
        <v>#NUM!</v>
      </c>
    </row>
    <row r="445" spans="2:7" x14ac:dyDescent="0.3">
      <c r="B445" s="109">
        <v>409</v>
      </c>
      <c r="C445" s="126" t="e">
        <f t="shared" si="26"/>
        <v>#NUM!</v>
      </c>
      <c r="D445" s="126" t="e">
        <f t="shared" si="27"/>
        <v>#NUM!</v>
      </c>
      <c r="E445" s="126" t="e">
        <f>C445*E32</f>
        <v>#NUM!</v>
      </c>
      <c r="F445" s="126" t="e">
        <f t="shared" si="24"/>
        <v>#NUM!</v>
      </c>
      <c r="G445" s="127" t="e">
        <f t="shared" si="25"/>
        <v>#NUM!</v>
      </c>
    </row>
    <row r="446" spans="2:7" x14ac:dyDescent="0.3">
      <c r="B446" s="109">
        <v>410</v>
      </c>
      <c r="C446" s="126" t="e">
        <f t="shared" si="26"/>
        <v>#NUM!</v>
      </c>
      <c r="D446" s="126" t="e">
        <f t="shared" si="27"/>
        <v>#NUM!</v>
      </c>
      <c r="E446" s="126" t="e">
        <f>C446*E32</f>
        <v>#NUM!</v>
      </c>
      <c r="F446" s="126" t="e">
        <f t="shared" si="24"/>
        <v>#NUM!</v>
      </c>
      <c r="G446" s="127" t="e">
        <f t="shared" si="25"/>
        <v>#NUM!</v>
      </c>
    </row>
    <row r="447" spans="2:7" x14ac:dyDescent="0.3">
      <c r="B447" s="109">
        <v>411</v>
      </c>
      <c r="C447" s="126" t="e">
        <f t="shared" si="26"/>
        <v>#NUM!</v>
      </c>
      <c r="D447" s="126" t="e">
        <f t="shared" si="27"/>
        <v>#NUM!</v>
      </c>
      <c r="E447" s="126" t="e">
        <f>C447*E32</f>
        <v>#NUM!</v>
      </c>
      <c r="F447" s="126" t="e">
        <f t="shared" si="24"/>
        <v>#NUM!</v>
      </c>
      <c r="G447" s="127" t="e">
        <f t="shared" si="25"/>
        <v>#NUM!</v>
      </c>
    </row>
    <row r="448" spans="2:7" x14ac:dyDescent="0.3">
      <c r="B448" s="109">
        <v>412</v>
      </c>
      <c r="C448" s="126" t="e">
        <f t="shared" si="26"/>
        <v>#NUM!</v>
      </c>
      <c r="D448" s="126" t="e">
        <f t="shared" si="27"/>
        <v>#NUM!</v>
      </c>
      <c r="E448" s="126" t="e">
        <f>C448*E32</f>
        <v>#NUM!</v>
      </c>
      <c r="F448" s="126" t="e">
        <f t="shared" si="24"/>
        <v>#NUM!</v>
      </c>
      <c r="G448" s="127" t="e">
        <f t="shared" si="25"/>
        <v>#NUM!</v>
      </c>
    </row>
    <row r="449" spans="2:7" x14ac:dyDescent="0.3">
      <c r="B449" s="109">
        <v>413</v>
      </c>
      <c r="C449" s="126" t="e">
        <f t="shared" si="26"/>
        <v>#NUM!</v>
      </c>
      <c r="D449" s="126" t="e">
        <f t="shared" si="27"/>
        <v>#NUM!</v>
      </c>
      <c r="E449" s="126" t="e">
        <f>C449*E32</f>
        <v>#NUM!</v>
      </c>
      <c r="F449" s="126" t="e">
        <f t="shared" si="24"/>
        <v>#NUM!</v>
      </c>
      <c r="G449" s="127" t="e">
        <f t="shared" si="25"/>
        <v>#NUM!</v>
      </c>
    </row>
    <row r="450" spans="2:7" x14ac:dyDescent="0.3">
      <c r="B450" s="109">
        <v>414</v>
      </c>
      <c r="C450" s="126" t="e">
        <f t="shared" si="26"/>
        <v>#NUM!</v>
      </c>
      <c r="D450" s="126" t="e">
        <f t="shared" si="27"/>
        <v>#NUM!</v>
      </c>
      <c r="E450" s="126" t="e">
        <f>C450*E32</f>
        <v>#NUM!</v>
      </c>
      <c r="F450" s="126" t="e">
        <f t="shared" si="24"/>
        <v>#NUM!</v>
      </c>
      <c r="G450" s="127" t="e">
        <f t="shared" si="25"/>
        <v>#NUM!</v>
      </c>
    </row>
    <row r="451" spans="2:7" x14ac:dyDescent="0.3">
      <c r="B451" s="109">
        <v>415</v>
      </c>
      <c r="C451" s="126" t="e">
        <f t="shared" si="26"/>
        <v>#NUM!</v>
      </c>
      <c r="D451" s="126" t="e">
        <f t="shared" si="27"/>
        <v>#NUM!</v>
      </c>
      <c r="E451" s="126" t="e">
        <f>C451*E32</f>
        <v>#NUM!</v>
      </c>
      <c r="F451" s="126" t="e">
        <f t="shared" si="24"/>
        <v>#NUM!</v>
      </c>
      <c r="G451" s="127" t="e">
        <f t="shared" si="25"/>
        <v>#NUM!</v>
      </c>
    </row>
    <row r="452" spans="2:7" x14ac:dyDescent="0.3">
      <c r="B452" s="109">
        <v>416</v>
      </c>
      <c r="C452" s="126" t="e">
        <f t="shared" si="26"/>
        <v>#NUM!</v>
      </c>
      <c r="D452" s="126" t="e">
        <f t="shared" si="27"/>
        <v>#NUM!</v>
      </c>
      <c r="E452" s="126" t="e">
        <f>C452*E32</f>
        <v>#NUM!</v>
      </c>
      <c r="F452" s="126" t="e">
        <f t="shared" si="24"/>
        <v>#NUM!</v>
      </c>
      <c r="G452" s="127" t="e">
        <f t="shared" si="25"/>
        <v>#NUM!</v>
      </c>
    </row>
    <row r="453" spans="2:7" x14ac:dyDescent="0.3">
      <c r="B453" s="109">
        <v>417</v>
      </c>
      <c r="C453" s="126" t="e">
        <f t="shared" si="26"/>
        <v>#NUM!</v>
      </c>
      <c r="D453" s="126" t="e">
        <f t="shared" si="27"/>
        <v>#NUM!</v>
      </c>
      <c r="E453" s="126" t="e">
        <f>C453*E32</f>
        <v>#NUM!</v>
      </c>
      <c r="F453" s="126" t="e">
        <f t="shared" si="24"/>
        <v>#NUM!</v>
      </c>
      <c r="G453" s="127" t="e">
        <f t="shared" si="25"/>
        <v>#NUM!</v>
      </c>
    </row>
    <row r="454" spans="2:7" x14ac:dyDescent="0.3">
      <c r="B454" s="109">
        <v>418</v>
      </c>
      <c r="C454" s="126" t="e">
        <f t="shared" si="26"/>
        <v>#NUM!</v>
      </c>
      <c r="D454" s="126" t="e">
        <f t="shared" si="27"/>
        <v>#NUM!</v>
      </c>
      <c r="E454" s="126" t="e">
        <f>C454*E32</f>
        <v>#NUM!</v>
      </c>
      <c r="F454" s="126" t="e">
        <f t="shared" si="24"/>
        <v>#NUM!</v>
      </c>
      <c r="G454" s="127" t="e">
        <f t="shared" si="25"/>
        <v>#NUM!</v>
      </c>
    </row>
    <row r="455" spans="2:7" x14ac:dyDescent="0.3">
      <c r="B455" s="109">
        <v>419</v>
      </c>
      <c r="C455" s="126" t="e">
        <f t="shared" si="26"/>
        <v>#NUM!</v>
      </c>
      <c r="D455" s="126" t="e">
        <f t="shared" si="27"/>
        <v>#NUM!</v>
      </c>
      <c r="E455" s="126" t="e">
        <f>C455*E32</f>
        <v>#NUM!</v>
      </c>
      <c r="F455" s="126" t="e">
        <f t="shared" si="24"/>
        <v>#NUM!</v>
      </c>
      <c r="G455" s="127" t="e">
        <f t="shared" si="25"/>
        <v>#NUM!</v>
      </c>
    </row>
    <row r="456" spans="2:7" ht="17.25" thickBot="1" x14ac:dyDescent="0.35">
      <c r="B456" s="123">
        <v>420</v>
      </c>
      <c r="C456" s="128" t="e">
        <f t="shared" si="26"/>
        <v>#NUM!</v>
      </c>
      <c r="D456" s="128" t="e">
        <f t="shared" si="27"/>
        <v>#NUM!</v>
      </c>
      <c r="E456" s="128" t="e">
        <f>C456*E32</f>
        <v>#NUM!</v>
      </c>
      <c r="F456" s="128" t="e">
        <f t="shared" si="24"/>
        <v>#NUM!</v>
      </c>
      <c r="G456" s="129" t="e">
        <f t="shared" si="25"/>
        <v>#NUM!</v>
      </c>
    </row>
  </sheetData>
  <sheetProtection algorithmName="SHA-512" hashValue="lK/c0SVamQeKzQihDnDkrIAmMoQAtRoA48LRmJ0wsBRXyp/R/3zHVTBQPx22xjugPeyOqKjFms95/AyCSNQnAA==" saltValue="j6Ky89qFwvdQlLgQ/Lzq4A==" spinCount="100000" sheet="1" objects="1" scenarios="1"/>
  <mergeCells count="30">
    <mergeCell ref="B35:G35"/>
    <mergeCell ref="B9:K11"/>
    <mergeCell ref="B12:K13"/>
    <mergeCell ref="C15:K15"/>
    <mergeCell ref="C21:K23"/>
    <mergeCell ref="C24:K25"/>
    <mergeCell ref="B28:G28"/>
    <mergeCell ref="B29:G29"/>
    <mergeCell ref="C30:D30"/>
    <mergeCell ref="C31:D31"/>
    <mergeCell ref="C32:D32"/>
    <mergeCell ref="C33:D33"/>
    <mergeCell ref="I28:K28"/>
    <mergeCell ref="I29:K29"/>
    <mergeCell ref="I61:K62"/>
    <mergeCell ref="I54:K55"/>
    <mergeCell ref="I56:K58"/>
    <mergeCell ref="I59:K60"/>
    <mergeCell ref="G16:H16"/>
    <mergeCell ref="G17:H17"/>
    <mergeCell ref="G18:H18"/>
    <mergeCell ref="G19:H19"/>
    <mergeCell ref="I53:K53"/>
    <mergeCell ref="I42:K46"/>
    <mergeCell ref="I47:K48"/>
    <mergeCell ref="I49:K51"/>
    <mergeCell ref="I30:K32"/>
    <mergeCell ref="I33:K34"/>
    <mergeCell ref="I35:K36"/>
    <mergeCell ref="I37:K41"/>
  </mergeCells>
  <conditionalFormatting sqref="F17:F19">
    <cfRule type="iconSet" priority="7">
      <iconSet reverse="1">
        <cfvo type="percent" val="0"/>
        <cfvo type="percent" val="33"/>
        <cfvo type="percent" val="67"/>
      </iconSet>
    </cfRule>
  </conditionalFormatting>
  <conditionalFormatting sqref="G17:G19">
    <cfRule type="iconSet" priority="6">
      <iconSet reverse="1">
        <cfvo type="percent" val="0"/>
        <cfvo type="percent" val="33"/>
        <cfvo type="percent" val="67"/>
      </iconSet>
    </cfRule>
  </conditionalFormatting>
  <conditionalFormatting sqref="K17:K19">
    <cfRule type="iconSet" priority="2">
      <iconSet reverse="1">
        <cfvo type="percent" val="0"/>
        <cfvo type="percent" val="33"/>
        <cfvo type="percent" val="67"/>
      </iconSet>
    </cfRule>
  </conditionalFormatting>
  <conditionalFormatting sqref="C37:G456">
    <cfRule type="cellIs" dxfId="66" priority="1" operator="lessThan">
      <formula>0</formula>
    </cfRule>
  </conditionalFormatting>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4042"/>
  </sheetPr>
  <dimension ref="A7:AI74"/>
  <sheetViews>
    <sheetView showGridLines="0" showRowColHeaders="0" topLeftCell="A70" zoomScale="90" zoomScaleNormal="90" workbookViewId="0">
      <selection activeCell="K40" sqref="K40"/>
    </sheetView>
  </sheetViews>
  <sheetFormatPr baseColWidth="10" defaultColWidth="9.140625" defaultRowHeight="16.5" x14ac:dyDescent="0.3"/>
  <cols>
    <col min="1" max="1" width="17.7109375" style="24" customWidth="1"/>
    <col min="2" max="2" width="9.140625" style="24"/>
    <col min="3" max="3" width="15.85546875" style="24" customWidth="1"/>
    <col min="4" max="4" width="9.140625" style="24"/>
    <col min="5" max="5" width="10.140625" style="24" customWidth="1"/>
    <col min="6" max="7" width="9.140625" style="24"/>
    <col min="8" max="8" width="12.140625" style="24" customWidth="1"/>
    <col min="9" max="9" width="12.85546875" style="24" customWidth="1"/>
    <col min="10" max="10" width="15.7109375" style="24" customWidth="1"/>
    <col min="11" max="11" width="16.7109375" style="24" customWidth="1"/>
    <col min="12" max="12" width="9.85546875" style="24" customWidth="1"/>
    <col min="13" max="13" width="14.28515625" style="24" customWidth="1"/>
    <col min="14" max="14" width="13.5703125" style="24" customWidth="1"/>
    <col min="15" max="15" width="13.7109375" style="24" customWidth="1"/>
    <col min="16" max="16" width="12.28515625" style="24" customWidth="1"/>
    <col min="17" max="17" width="12.5703125" style="24" customWidth="1"/>
    <col min="18" max="18" width="13.28515625" style="24" customWidth="1"/>
    <col min="19" max="19" width="14" style="24" customWidth="1"/>
    <col min="20" max="20" width="14.7109375" style="24" customWidth="1"/>
    <col min="21" max="21" width="11.7109375" style="24" customWidth="1"/>
    <col min="22" max="22" width="11.28515625" style="24" customWidth="1"/>
    <col min="23" max="23" width="13.85546875" style="25" customWidth="1"/>
    <col min="24" max="25" width="9.140625" style="25"/>
    <col min="26" max="26" width="13" style="25" customWidth="1"/>
    <col min="27" max="27" width="12.42578125" style="25" customWidth="1"/>
    <col min="28" max="28" width="11.5703125" style="25" customWidth="1"/>
    <col min="29" max="16384" width="9.140625" style="25"/>
  </cols>
  <sheetData>
    <row r="7" spans="1:20" x14ac:dyDescent="0.3">
      <c r="T7" s="41" t="s">
        <v>228</v>
      </c>
    </row>
    <row r="8" spans="1:20" x14ac:dyDescent="0.3">
      <c r="T8" s="41" t="s">
        <v>229</v>
      </c>
    </row>
    <row r="9" spans="1:20" x14ac:dyDescent="0.3">
      <c r="T9" s="41" t="s">
        <v>231</v>
      </c>
    </row>
    <row r="10" spans="1:20" x14ac:dyDescent="0.3">
      <c r="B10" s="225" t="s">
        <v>216</v>
      </c>
      <c r="C10" s="225"/>
      <c r="D10" s="225"/>
      <c r="E10" s="225"/>
      <c r="F10" s="225"/>
      <c r="G10" s="225"/>
      <c r="H10" s="225"/>
      <c r="I10" s="225"/>
      <c r="J10" s="225"/>
      <c r="K10" s="225"/>
      <c r="L10" s="225"/>
      <c r="M10" s="225"/>
      <c r="N10" s="225"/>
      <c r="O10" s="225"/>
      <c r="P10" s="225"/>
      <c r="Q10" s="225"/>
      <c r="R10" s="130"/>
      <c r="T10" s="41" t="s">
        <v>230</v>
      </c>
    </row>
    <row r="11" spans="1:20" x14ac:dyDescent="0.3">
      <c r="B11" s="225"/>
      <c r="C11" s="225"/>
      <c r="D11" s="225"/>
      <c r="E11" s="225"/>
      <c r="F11" s="225"/>
      <c r="G11" s="225"/>
      <c r="H11" s="225"/>
      <c r="I11" s="225"/>
      <c r="J11" s="225"/>
      <c r="K11" s="225"/>
      <c r="L11" s="225"/>
      <c r="M11" s="225"/>
      <c r="N11" s="225"/>
      <c r="O11" s="225"/>
      <c r="P11" s="225"/>
      <c r="Q11" s="225"/>
      <c r="R11" s="130"/>
    </row>
    <row r="12" spans="1:20" ht="18.75" customHeight="1" x14ac:dyDescent="0.3">
      <c r="B12" s="225" t="s">
        <v>217</v>
      </c>
      <c r="C12" s="225"/>
      <c r="D12" s="225"/>
      <c r="E12" s="225"/>
      <c r="F12" s="225"/>
      <c r="G12" s="225"/>
      <c r="H12" s="225"/>
      <c r="I12" s="225"/>
      <c r="J12" s="225"/>
      <c r="K12" s="225"/>
      <c r="L12" s="225"/>
      <c r="M12" s="225"/>
      <c r="N12" s="225"/>
      <c r="O12" s="225"/>
      <c r="P12" s="225"/>
      <c r="Q12" s="225"/>
      <c r="R12" s="130"/>
    </row>
    <row r="13" spans="1:20" ht="47.25" customHeight="1" x14ac:dyDescent="0.3">
      <c r="B13" s="225" t="s">
        <v>310</v>
      </c>
      <c r="C13" s="225"/>
      <c r="D13" s="225"/>
      <c r="E13" s="225"/>
      <c r="F13" s="225"/>
      <c r="G13" s="225"/>
      <c r="H13" s="225"/>
      <c r="I13" s="225"/>
      <c r="J13" s="225"/>
      <c r="K13" s="225"/>
      <c r="L13" s="225"/>
      <c r="M13" s="225"/>
      <c r="N13" s="225"/>
      <c r="O13" s="225"/>
      <c r="P13" s="225"/>
      <c r="Q13" s="225"/>
      <c r="R13" s="130"/>
    </row>
    <row r="14" spans="1:20" ht="32.25" customHeight="1" x14ac:dyDescent="0.3">
      <c r="B14" s="225" t="s">
        <v>311</v>
      </c>
      <c r="C14" s="225"/>
      <c r="D14" s="225"/>
      <c r="E14" s="225"/>
      <c r="F14" s="225"/>
      <c r="G14" s="225"/>
      <c r="H14" s="225"/>
      <c r="I14" s="225"/>
      <c r="J14" s="225"/>
      <c r="K14" s="225"/>
      <c r="L14" s="225"/>
      <c r="M14" s="225"/>
      <c r="N14" s="225"/>
      <c r="O14" s="225"/>
      <c r="P14" s="225"/>
      <c r="Q14" s="225"/>
      <c r="R14" s="130"/>
    </row>
    <row r="15" spans="1:20" ht="20.25" customHeight="1" x14ac:dyDescent="0.3">
      <c r="A15" s="131"/>
      <c r="B15" s="369" t="s">
        <v>279</v>
      </c>
      <c r="C15" s="369"/>
      <c r="D15" s="92"/>
      <c r="E15" s="347" t="s">
        <v>281</v>
      </c>
      <c r="F15" s="347"/>
      <c r="G15" s="347"/>
      <c r="H15" s="130"/>
      <c r="I15" s="340" t="s">
        <v>290</v>
      </c>
      <c r="J15" s="340"/>
      <c r="K15" s="130"/>
      <c r="L15" s="130"/>
      <c r="M15" s="130"/>
      <c r="N15" s="130"/>
      <c r="O15" s="130"/>
      <c r="P15" s="130"/>
      <c r="Q15" s="130"/>
      <c r="R15" s="130"/>
    </row>
    <row r="16" spans="1:20" ht="33" customHeight="1" x14ac:dyDescent="0.3">
      <c r="A16" s="131"/>
      <c r="B16" s="369" t="s">
        <v>280</v>
      </c>
      <c r="C16" s="369"/>
      <c r="D16" s="92"/>
      <c r="E16" s="347" t="s">
        <v>282</v>
      </c>
      <c r="F16" s="347"/>
      <c r="G16" s="347"/>
      <c r="H16" s="130"/>
      <c r="I16" s="130"/>
      <c r="J16" s="130"/>
      <c r="K16" s="130"/>
      <c r="L16" s="130"/>
      <c r="M16" s="130"/>
      <c r="N16" s="130"/>
      <c r="O16" s="130"/>
      <c r="P16" s="130"/>
      <c r="Q16" s="130"/>
      <c r="R16" s="130"/>
    </row>
    <row r="17" spans="1:35" x14ac:dyDescent="0.3">
      <c r="B17" s="130"/>
      <c r="C17" s="130"/>
      <c r="D17" s="130"/>
      <c r="E17" s="130"/>
      <c r="F17" s="130"/>
      <c r="G17" s="130"/>
      <c r="H17" s="130"/>
      <c r="I17" s="130"/>
      <c r="J17" s="130"/>
      <c r="K17" s="130"/>
      <c r="L17" s="130"/>
      <c r="M17" s="130"/>
      <c r="N17" s="130"/>
      <c r="O17" s="130"/>
      <c r="P17" s="130"/>
      <c r="Q17" s="130"/>
      <c r="R17" s="130"/>
    </row>
    <row r="18" spans="1:35" ht="23.25" customHeight="1" x14ac:dyDescent="0.3">
      <c r="B18" s="130"/>
      <c r="C18" s="130"/>
      <c r="D18" s="130"/>
      <c r="E18" s="130"/>
      <c r="F18" s="130"/>
      <c r="G18" s="130"/>
      <c r="H18" s="130"/>
      <c r="I18" s="130"/>
      <c r="J18" s="130"/>
      <c r="K18" s="354" t="s">
        <v>232</v>
      </c>
      <c r="L18" s="130"/>
      <c r="M18" s="130"/>
      <c r="N18" s="130"/>
      <c r="O18" s="130"/>
      <c r="P18" s="130"/>
      <c r="Q18" s="130"/>
      <c r="R18" s="130"/>
    </row>
    <row r="19" spans="1:35" ht="17.25" customHeight="1" thickBot="1" x14ac:dyDescent="0.35">
      <c r="B19" s="132"/>
      <c r="C19" s="357" t="s">
        <v>525</v>
      </c>
      <c r="D19" s="357"/>
      <c r="E19" s="357"/>
      <c r="F19" s="357"/>
      <c r="G19" s="357"/>
      <c r="H19" s="357"/>
      <c r="I19" s="357"/>
      <c r="J19" s="357"/>
      <c r="K19" s="355"/>
      <c r="L19" s="357" t="s">
        <v>262</v>
      </c>
      <c r="M19" s="357"/>
      <c r="N19" s="357"/>
      <c r="O19" s="357"/>
      <c r="P19" s="357"/>
      <c r="Q19" s="357"/>
      <c r="R19" s="357"/>
      <c r="S19" s="357"/>
      <c r="T19" s="357"/>
      <c r="U19" s="133"/>
    </row>
    <row r="20" spans="1:35" s="44" customFormat="1" ht="38.25" customHeight="1" thickTop="1" x14ac:dyDescent="0.3">
      <c r="A20" s="42"/>
      <c r="B20" s="342" t="s">
        <v>218</v>
      </c>
      <c r="C20" s="134" t="s">
        <v>219</v>
      </c>
      <c r="D20" s="344" t="s">
        <v>224</v>
      </c>
      <c r="E20" s="345"/>
      <c r="F20" s="344" t="s">
        <v>226</v>
      </c>
      <c r="G20" s="345"/>
      <c r="H20" s="362" t="s">
        <v>241</v>
      </c>
      <c r="I20" s="363"/>
      <c r="J20" s="134" t="s">
        <v>227</v>
      </c>
      <c r="K20" s="135" t="s">
        <v>244</v>
      </c>
      <c r="L20" s="136" t="s">
        <v>233</v>
      </c>
      <c r="M20" s="136" t="s">
        <v>236</v>
      </c>
      <c r="N20" s="136" t="s">
        <v>235</v>
      </c>
      <c r="O20" s="136" t="s">
        <v>234</v>
      </c>
      <c r="P20" s="136" t="s">
        <v>240</v>
      </c>
      <c r="Q20" s="136" t="s">
        <v>237</v>
      </c>
      <c r="R20" s="136" t="s">
        <v>238</v>
      </c>
      <c r="S20" s="136" t="s">
        <v>239</v>
      </c>
      <c r="T20" s="136" t="s">
        <v>300</v>
      </c>
      <c r="U20" s="136"/>
      <c r="V20" s="24"/>
      <c r="W20" s="25"/>
    </row>
    <row r="21" spans="1:35" ht="36" customHeight="1" x14ac:dyDescent="0.3">
      <c r="B21" s="342"/>
      <c r="C21" s="24" t="s">
        <v>220</v>
      </c>
      <c r="D21" s="289"/>
      <c r="E21" s="289"/>
      <c r="F21" s="338"/>
      <c r="G21" s="338"/>
      <c r="H21" s="368"/>
      <c r="I21" s="368"/>
      <c r="K21" s="40"/>
      <c r="L21" s="137" t="s">
        <v>147</v>
      </c>
      <c r="M21" s="137" t="s">
        <v>147</v>
      </c>
      <c r="N21" s="137" t="s">
        <v>147</v>
      </c>
      <c r="O21" s="137" t="s">
        <v>147</v>
      </c>
      <c r="P21" s="137" t="s">
        <v>147</v>
      </c>
      <c r="Q21" s="137" t="s">
        <v>147</v>
      </c>
      <c r="R21" s="137" t="s">
        <v>147</v>
      </c>
      <c r="S21" s="137" t="s">
        <v>147</v>
      </c>
      <c r="T21" s="137" t="s">
        <v>147</v>
      </c>
      <c r="U21" s="137"/>
    </row>
    <row r="22" spans="1:35" ht="26.25" customHeight="1" x14ac:dyDescent="0.3">
      <c r="B22" s="342"/>
      <c r="C22" s="24" t="s">
        <v>221</v>
      </c>
      <c r="D22" s="289"/>
      <c r="E22" s="289"/>
      <c r="F22" s="338"/>
      <c r="G22" s="338"/>
      <c r="H22" s="367"/>
      <c r="I22" s="367"/>
      <c r="K22" s="40"/>
      <c r="L22" s="137" t="s">
        <v>147</v>
      </c>
      <c r="M22" s="137" t="s">
        <v>147</v>
      </c>
      <c r="N22" s="137" t="s">
        <v>147</v>
      </c>
      <c r="O22" s="137" t="s">
        <v>147</v>
      </c>
      <c r="P22" s="137" t="s">
        <v>147</v>
      </c>
      <c r="Q22" s="137" t="s">
        <v>147</v>
      </c>
      <c r="R22" s="137" t="s">
        <v>147</v>
      </c>
      <c r="S22" s="137" t="s">
        <v>147</v>
      </c>
      <c r="T22" s="137" t="s">
        <v>147</v>
      </c>
      <c r="U22" s="137"/>
    </row>
    <row r="23" spans="1:35" ht="25.5" customHeight="1" x14ac:dyDescent="0.3">
      <c r="B23" s="342"/>
      <c r="C23" s="24" t="s">
        <v>222</v>
      </c>
      <c r="D23" s="289"/>
      <c r="E23" s="289"/>
      <c r="F23" s="338"/>
      <c r="G23" s="338"/>
      <c r="H23" s="367"/>
      <c r="I23" s="367"/>
      <c r="K23" s="40"/>
      <c r="L23" s="137" t="s">
        <v>147</v>
      </c>
      <c r="M23" s="137" t="s">
        <v>147</v>
      </c>
      <c r="N23" s="137" t="s">
        <v>147</v>
      </c>
      <c r="O23" s="137" t="s">
        <v>147</v>
      </c>
      <c r="P23" s="137" t="s">
        <v>147</v>
      </c>
      <c r="Q23" s="137" t="s">
        <v>147</v>
      </c>
      <c r="R23" s="137" t="s">
        <v>147</v>
      </c>
      <c r="S23" s="137" t="s">
        <v>147</v>
      </c>
      <c r="T23" s="137" t="s">
        <v>147</v>
      </c>
      <c r="U23" s="137"/>
    </row>
    <row r="24" spans="1:35" ht="30" customHeight="1" x14ac:dyDescent="0.3">
      <c r="B24" s="342"/>
      <c r="C24" s="24" t="s">
        <v>223</v>
      </c>
      <c r="D24" s="289"/>
      <c r="E24" s="289"/>
      <c r="F24" s="338"/>
      <c r="G24" s="338"/>
      <c r="H24" s="367"/>
      <c r="I24" s="367"/>
      <c r="K24" s="40"/>
      <c r="L24" s="137" t="s">
        <v>147</v>
      </c>
      <c r="M24" s="137" t="s">
        <v>147</v>
      </c>
      <c r="N24" s="137" t="s">
        <v>147</v>
      </c>
      <c r="O24" s="137" t="s">
        <v>147</v>
      </c>
      <c r="P24" s="137" t="s">
        <v>147</v>
      </c>
      <c r="Q24" s="137" t="s">
        <v>147</v>
      </c>
      <c r="R24" s="137" t="s">
        <v>147</v>
      </c>
      <c r="S24" s="137" t="s">
        <v>147</v>
      </c>
      <c r="T24" s="137" t="s">
        <v>147</v>
      </c>
      <c r="U24" s="137"/>
    </row>
    <row r="25" spans="1:35" ht="27.75" customHeight="1" thickBot="1" x14ac:dyDescent="0.35">
      <c r="B25" s="343"/>
      <c r="C25" s="138" t="s">
        <v>225</v>
      </c>
      <c r="D25" s="334"/>
      <c r="E25" s="334"/>
      <c r="F25" s="335"/>
      <c r="G25" s="335"/>
      <c r="H25" s="335"/>
      <c r="I25" s="335"/>
      <c r="J25" s="139"/>
      <c r="K25" s="140"/>
      <c r="L25" s="141" t="s">
        <v>147</v>
      </c>
      <c r="M25" s="141" t="s">
        <v>147</v>
      </c>
      <c r="N25" s="141" t="s">
        <v>147</v>
      </c>
      <c r="O25" s="141" t="s">
        <v>147</v>
      </c>
      <c r="P25" s="141" t="s">
        <v>147</v>
      </c>
      <c r="Q25" s="141" t="s">
        <v>147</v>
      </c>
      <c r="R25" s="141" t="s">
        <v>147</v>
      </c>
      <c r="S25" s="141" t="s">
        <v>147</v>
      </c>
      <c r="T25" s="141" t="s">
        <v>147</v>
      </c>
      <c r="U25" s="115"/>
    </row>
    <row r="26" spans="1:35" x14ac:dyDescent="0.3">
      <c r="F26" s="289"/>
      <c r="G26" s="289"/>
      <c r="H26" s="94"/>
      <c r="I26" s="94"/>
    </row>
    <row r="27" spans="1:35" x14ac:dyDescent="0.3">
      <c r="C27" s="24" t="s">
        <v>247</v>
      </c>
      <c r="D27" s="25"/>
    </row>
    <row r="28" spans="1:35" ht="83.25" customHeight="1" x14ac:dyDescent="0.3">
      <c r="B28" s="269" t="s">
        <v>242</v>
      </c>
      <c r="C28" s="269"/>
      <c r="D28" s="269"/>
      <c r="E28" s="269"/>
      <c r="F28" s="361" t="s">
        <v>243</v>
      </c>
      <c r="G28" s="361"/>
      <c r="H28" s="361"/>
      <c r="I28" s="361"/>
      <c r="J28" s="361"/>
      <c r="K28" s="358" t="s">
        <v>245</v>
      </c>
      <c r="L28" s="359"/>
      <c r="M28" s="360"/>
    </row>
    <row r="29" spans="1:35" ht="24.75" customHeight="1" x14ac:dyDescent="0.3">
      <c r="B29" s="142"/>
      <c r="C29" s="142"/>
      <c r="D29" s="142"/>
      <c r="E29" s="142"/>
      <c r="F29" s="143"/>
      <c r="G29" s="143"/>
      <c r="H29" s="143"/>
      <c r="I29" s="143"/>
      <c r="J29" s="143"/>
      <c r="K29" s="143"/>
      <c r="L29" s="143"/>
      <c r="M29" s="133"/>
      <c r="N29" s="34"/>
    </row>
    <row r="30" spans="1:35" ht="28.5" customHeight="1" x14ac:dyDescent="0.3">
      <c r="B30" s="142"/>
      <c r="C30" s="142"/>
      <c r="D30" s="142"/>
      <c r="E30" s="142"/>
      <c r="F30" s="25"/>
      <c r="G30" s="143"/>
      <c r="H30" s="143"/>
      <c r="I30" s="143"/>
      <c r="J30" s="143"/>
      <c r="K30" s="354" t="s">
        <v>232</v>
      </c>
      <c r="L30" s="143"/>
      <c r="N30" s="34"/>
    </row>
    <row r="31" spans="1:35" ht="22.5" customHeight="1" thickBot="1" x14ac:dyDescent="0.35">
      <c r="B31" s="132"/>
      <c r="C31" s="356" t="s">
        <v>526</v>
      </c>
      <c r="D31" s="356"/>
      <c r="E31" s="356"/>
      <c r="F31" s="356"/>
      <c r="G31" s="356"/>
      <c r="H31" s="356"/>
      <c r="I31" s="356"/>
      <c r="J31" s="356"/>
      <c r="K31" s="355"/>
      <c r="L31" s="366" t="s">
        <v>262</v>
      </c>
      <c r="M31" s="366"/>
      <c r="N31" s="366"/>
      <c r="O31" s="366"/>
      <c r="P31" s="366"/>
      <c r="Q31" s="366"/>
      <c r="R31" s="366"/>
      <c r="S31" s="366"/>
      <c r="T31" s="366"/>
      <c r="U31" s="366"/>
      <c r="V31" s="366"/>
      <c r="W31" s="365" t="s">
        <v>248</v>
      </c>
      <c r="X31" s="365"/>
      <c r="Y31" s="365"/>
      <c r="Z31" s="365"/>
      <c r="AA31" s="365"/>
    </row>
    <row r="32" spans="1:35" ht="51.75" customHeight="1" thickTop="1" x14ac:dyDescent="0.3">
      <c r="B32" s="341" t="s">
        <v>246</v>
      </c>
      <c r="C32" s="134" t="s">
        <v>219</v>
      </c>
      <c r="D32" s="344" t="s">
        <v>224</v>
      </c>
      <c r="E32" s="345"/>
      <c r="F32" s="344" t="s">
        <v>226</v>
      </c>
      <c r="G32" s="345"/>
      <c r="H32" s="362" t="s">
        <v>241</v>
      </c>
      <c r="I32" s="363"/>
      <c r="J32" s="134" t="s">
        <v>227</v>
      </c>
      <c r="K32" s="135" t="s">
        <v>244</v>
      </c>
      <c r="L32" s="136" t="s">
        <v>233</v>
      </c>
      <c r="M32" s="136" t="s">
        <v>255</v>
      </c>
      <c r="N32" s="136" t="s">
        <v>256</v>
      </c>
      <c r="O32" s="136" t="s">
        <v>257</v>
      </c>
      <c r="P32" s="136" t="s">
        <v>258</v>
      </c>
      <c r="Q32" s="136" t="s">
        <v>259</v>
      </c>
      <c r="R32" s="136" t="s">
        <v>264</v>
      </c>
      <c r="S32" s="136" t="s">
        <v>260</v>
      </c>
      <c r="T32" s="136" t="s">
        <v>261</v>
      </c>
      <c r="U32" s="136" t="s">
        <v>252</v>
      </c>
      <c r="V32" s="136" t="s">
        <v>125</v>
      </c>
      <c r="W32" s="136" t="s">
        <v>249</v>
      </c>
      <c r="X32" s="144" t="s">
        <v>250</v>
      </c>
      <c r="Y32" s="144" t="s">
        <v>251</v>
      </c>
      <c r="Z32" s="136" t="s">
        <v>253</v>
      </c>
      <c r="AA32" s="136" t="s">
        <v>254</v>
      </c>
      <c r="AD32" s="145"/>
      <c r="AE32" s="145"/>
      <c r="AF32" s="145"/>
      <c r="AG32" s="145"/>
      <c r="AH32" s="145"/>
      <c r="AI32" s="145"/>
    </row>
    <row r="33" spans="2:31" ht="26.25" customHeight="1" x14ac:dyDescent="0.3">
      <c r="B33" s="342"/>
      <c r="C33" s="24" t="s">
        <v>220</v>
      </c>
      <c r="D33" s="289"/>
      <c r="E33" s="289"/>
      <c r="F33" s="338"/>
      <c r="G33" s="338"/>
      <c r="H33" s="368"/>
      <c r="I33" s="368"/>
      <c r="K33" s="40"/>
      <c r="L33" s="137" t="s">
        <v>147</v>
      </c>
      <c r="M33" s="137" t="s">
        <v>147</v>
      </c>
      <c r="N33" s="137" t="s">
        <v>147</v>
      </c>
      <c r="O33" s="137" t="s">
        <v>147</v>
      </c>
      <c r="P33" s="137" t="s">
        <v>147</v>
      </c>
      <c r="Q33" s="137" t="s">
        <v>147</v>
      </c>
      <c r="R33" s="137" t="s">
        <v>147</v>
      </c>
      <c r="S33" s="137" t="s">
        <v>147</v>
      </c>
      <c r="T33" s="137" t="s">
        <v>147</v>
      </c>
      <c r="U33" s="137" t="s">
        <v>147</v>
      </c>
      <c r="V33" s="137" t="s">
        <v>147</v>
      </c>
      <c r="W33" s="137" t="s">
        <v>147</v>
      </c>
      <c r="X33" s="137" t="s">
        <v>147</v>
      </c>
      <c r="Y33" s="137" t="s">
        <v>147</v>
      </c>
      <c r="Z33" s="137" t="s">
        <v>147</v>
      </c>
      <c r="AA33" s="137" t="s">
        <v>147</v>
      </c>
    </row>
    <row r="34" spans="2:31" ht="21.75" customHeight="1" x14ac:dyDescent="0.3">
      <c r="B34" s="342"/>
      <c r="C34" s="24" t="s">
        <v>221</v>
      </c>
      <c r="D34" s="289"/>
      <c r="E34" s="289"/>
      <c r="F34" s="338"/>
      <c r="G34" s="338"/>
      <c r="H34" s="367"/>
      <c r="I34" s="367"/>
      <c r="K34" s="40"/>
      <c r="L34" s="137" t="s">
        <v>147</v>
      </c>
      <c r="M34" s="137" t="s">
        <v>147</v>
      </c>
      <c r="N34" s="137" t="s">
        <v>147</v>
      </c>
      <c r="O34" s="137" t="s">
        <v>147</v>
      </c>
      <c r="P34" s="137" t="s">
        <v>147</v>
      </c>
      <c r="Q34" s="137" t="s">
        <v>147</v>
      </c>
      <c r="R34" s="137" t="s">
        <v>147</v>
      </c>
      <c r="S34" s="137" t="s">
        <v>147</v>
      </c>
      <c r="T34" s="137" t="s">
        <v>147</v>
      </c>
      <c r="U34" s="137" t="s">
        <v>147</v>
      </c>
      <c r="V34" s="137" t="s">
        <v>147</v>
      </c>
      <c r="W34" s="137" t="s">
        <v>147</v>
      </c>
      <c r="X34" s="137" t="s">
        <v>147</v>
      </c>
      <c r="Y34" s="137" t="s">
        <v>147</v>
      </c>
      <c r="Z34" s="137" t="s">
        <v>147</v>
      </c>
      <c r="AA34" s="137" t="s">
        <v>147</v>
      </c>
    </row>
    <row r="35" spans="2:31" ht="27.75" customHeight="1" x14ac:dyDescent="0.3">
      <c r="B35" s="342"/>
      <c r="C35" s="24" t="s">
        <v>222</v>
      </c>
      <c r="D35" s="289"/>
      <c r="E35" s="289"/>
      <c r="F35" s="338"/>
      <c r="G35" s="338"/>
      <c r="H35" s="367"/>
      <c r="I35" s="367"/>
      <c r="K35" s="40"/>
      <c r="L35" s="137" t="s">
        <v>147</v>
      </c>
      <c r="M35" s="137" t="s">
        <v>147</v>
      </c>
      <c r="N35" s="137" t="s">
        <v>147</v>
      </c>
      <c r="O35" s="137" t="s">
        <v>147</v>
      </c>
      <c r="P35" s="137" t="s">
        <v>147</v>
      </c>
      <c r="Q35" s="137" t="s">
        <v>147</v>
      </c>
      <c r="R35" s="137" t="s">
        <v>147</v>
      </c>
      <c r="S35" s="137" t="s">
        <v>147</v>
      </c>
      <c r="T35" s="137" t="s">
        <v>147</v>
      </c>
      <c r="U35" s="137" t="s">
        <v>147</v>
      </c>
      <c r="V35" s="137" t="s">
        <v>147</v>
      </c>
      <c r="W35" s="137" t="s">
        <v>147</v>
      </c>
      <c r="X35" s="137" t="s">
        <v>147</v>
      </c>
      <c r="Y35" s="137" t="s">
        <v>147</v>
      </c>
      <c r="Z35" s="137" t="s">
        <v>147</v>
      </c>
      <c r="AA35" s="137" t="s">
        <v>147</v>
      </c>
    </row>
    <row r="36" spans="2:31" ht="24.75" customHeight="1" x14ac:dyDescent="0.3">
      <c r="B36" s="342"/>
      <c r="C36" s="24" t="s">
        <v>223</v>
      </c>
      <c r="D36" s="289"/>
      <c r="E36" s="289"/>
      <c r="F36" s="338"/>
      <c r="G36" s="338"/>
      <c r="H36" s="367"/>
      <c r="I36" s="367"/>
      <c r="K36" s="40"/>
      <c r="L36" s="137" t="s">
        <v>147</v>
      </c>
      <c r="M36" s="137" t="s">
        <v>147</v>
      </c>
      <c r="N36" s="137" t="s">
        <v>147</v>
      </c>
      <c r="O36" s="137" t="s">
        <v>147</v>
      </c>
      <c r="P36" s="137" t="s">
        <v>147</v>
      </c>
      <c r="Q36" s="137" t="s">
        <v>147</v>
      </c>
      <c r="R36" s="137" t="s">
        <v>147</v>
      </c>
      <c r="S36" s="137" t="s">
        <v>147</v>
      </c>
      <c r="T36" s="137" t="s">
        <v>147</v>
      </c>
      <c r="U36" s="137" t="s">
        <v>147</v>
      </c>
      <c r="V36" s="137" t="s">
        <v>147</v>
      </c>
      <c r="W36" s="137" t="s">
        <v>147</v>
      </c>
      <c r="X36" s="137" t="s">
        <v>147</v>
      </c>
      <c r="Y36" s="137" t="s">
        <v>147</v>
      </c>
      <c r="Z36" s="137" t="s">
        <v>147</v>
      </c>
      <c r="AA36" s="137" t="s">
        <v>147</v>
      </c>
    </row>
    <row r="37" spans="2:31" ht="25.5" customHeight="1" thickBot="1" x14ac:dyDescent="0.35">
      <c r="B37" s="343"/>
      <c r="C37" s="138" t="s">
        <v>225</v>
      </c>
      <c r="D37" s="334"/>
      <c r="E37" s="334"/>
      <c r="F37" s="335"/>
      <c r="G37" s="335"/>
      <c r="H37" s="335"/>
      <c r="I37" s="335"/>
      <c r="J37" s="139"/>
      <c r="K37" s="140"/>
      <c r="L37" s="141" t="s">
        <v>147</v>
      </c>
      <c r="M37" s="141" t="s">
        <v>147</v>
      </c>
      <c r="N37" s="141" t="s">
        <v>147</v>
      </c>
      <c r="O37" s="141" t="s">
        <v>147</v>
      </c>
      <c r="P37" s="141" t="s">
        <v>147</v>
      </c>
      <c r="Q37" s="141" t="s">
        <v>147</v>
      </c>
      <c r="R37" s="141" t="s">
        <v>147</v>
      </c>
      <c r="S37" s="141" t="s">
        <v>147</v>
      </c>
      <c r="T37" s="141" t="s">
        <v>147</v>
      </c>
      <c r="U37" s="141" t="s">
        <v>147</v>
      </c>
      <c r="V37" s="141" t="s">
        <v>147</v>
      </c>
      <c r="W37" s="141" t="s">
        <v>147</v>
      </c>
      <c r="X37" s="141" t="s">
        <v>147</v>
      </c>
      <c r="Y37" s="141" t="s">
        <v>147</v>
      </c>
      <c r="Z37" s="141" t="s">
        <v>147</v>
      </c>
      <c r="AA37" s="141" t="s">
        <v>147</v>
      </c>
    </row>
    <row r="39" spans="2:31" x14ac:dyDescent="0.3">
      <c r="C39" s="24" t="s">
        <v>263</v>
      </c>
    </row>
    <row r="40" spans="2:31" ht="107.25" customHeight="1" x14ac:dyDescent="0.3">
      <c r="B40" s="348" t="s">
        <v>265</v>
      </c>
      <c r="C40" s="349"/>
      <c r="D40" s="349"/>
      <c r="E40" s="349"/>
      <c r="F40" s="350"/>
      <c r="G40" s="351" t="s">
        <v>266</v>
      </c>
      <c r="H40" s="352"/>
      <c r="I40" s="352"/>
      <c r="J40" s="353"/>
    </row>
    <row r="42" spans="2:31" ht="19.5" customHeight="1" x14ac:dyDescent="0.3">
      <c r="B42" s="142"/>
      <c r="C42" s="142"/>
      <c r="D42" s="142"/>
      <c r="E42" s="142"/>
      <c r="F42" s="25"/>
      <c r="G42" s="143"/>
      <c r="H42" s="143"/>
      <c r="J42" s="346" t="s">
        <v>232</v>
      </c>
      <c r="K42" s="346"/>
    </row>
    <row r="43" spans="2:31" ht="23.25" customHeight="1" thickBot="1" x14ac:dyDescent="0.35">
      <c r="B43" s="132"/>
      <c r="C43" s="339" t="s">
        <v>527</v>
      </c>
      <c r="D43" s="339"/>
      <c r="E43" s="339"/>
      <c r="F43" s="339"/>
      <c r="G43" s="339"/>
      <c r="H43" s="339"/>
      <c r="I43" s="339"/>
      <c r="J43" s="346"/>
      <c r="K43" s="346"/>
      <c r="L43" s="333" t="s">
        <v>262</v>
      </c>
      <c r="M43" s="333"/>
      <c r="N43" s="333"/>
      <c r="O43" s="333"/>
      <c r="P43" s="333"/>
      <c r="Q43" s="333"/>
      <c r="R43" s="333"/>
      <c r="S43" s="333"/>
      <c r="T43" s="333"/>
    </row>
    <row r="44" spans="2:31" ht="49.5" customHeight="1" thickTop="1" x14ac:dyDescent="0.3">
      <c r="B44" s="341" t="s">
        <v>267</v>
      </c>
      <c r="C44" s="134" t="s">
        <v>219</v>
      </c>
      <c r="D44" s="344" t="s">
        <v>224</v>
      </c>
      <c r="E44" s="345"/>
      <c r="F44" s="344" t="s">
        <v>226</v>
      </c>
      <c r="G44" s="345"/>
      <c r="H44" s="134" t="s">
        <v>227</v>
      </c>
      <c r="I44" s="134" t="s">
        <v>268</v>
      </c>
      <c r="J44" s="362" t="s">
        <v>244</v>
      </c>
      <c r="K44" s="363"/>
      <c r="L44" s="136" t="s">
        <v>274</v>
      </c>
      <c r="M44" s="136" t="s">
        <v>275</v>
      </c>
      <c r="N44" s="136" t="s">
        <v>270</v>
      </c>
      <c r="O44" s="136" t="s">
        <v>271</v>
      </c>
      <c r="P44" s="136" t="s">
        <v>272</v>
      </c>
      <c r="Q44" s="136" t="s">
        <v>273</v>
      </c>
      <c r="R44" s="136" t="s">
        <v>269</v>
      </c>
      <c r="S44" s="136" t="s">
        <v>276</v>
      </c>
      <c r="T44" s="136" t="s">
        <v>277</v>
      </c>
      <c r="U44" s="136"/>
      <c r="V44" s="136"/>
      <c r="W44" s="146"/>
      <c r="X44" s="146"/>
      <c r="Y44" s="146"/>
      <c r="Z44" s="146"/>
      <c r="AA44" s="146"/>
      <c r="AB44" s="146"/>
      <c r="AC44" s="146"/>
      <c r="AD44" s="146"/>
      <c r="AE44" s="146"/>
    </row>
    <row r="45" spans="2:31" ht="21" customHeight="1" x14ac:dyDescent="0.3">
      <c r="B45" s="342"/>
      <c r="C45" s="24" t="s">
        <v>220</v>
      </c>
      <c r="D45" s="289"/>
      <c r="E45" s="289"/>
      <c r="F45" s="338"/>
      <c r="G45" s="338"/>
      <c r="I45" s="147"/>
      <c r="K45" s="40"/>
      <c r="L45" s="137" t="s">
        <v>147</v>
      </c>
      <c r="M45" s="137" t="s">
        <v>147</v>
      </c>
      <c r="N45" s="137" t="s">
        <v>147</v>
      </c>
      <c r="O45" s="137" t="s">
        <v>147</v>
      </c>
      <c r="P45" s="137" t="s">
        <v>147</v>
      </c>
      <c r="Q45" s="137" t="s">
        <v>147</v>
      </c>
      <c r="R45" s="137" t="s">
        <v>147</v>
      </c>
      <c r="S45" s="137" t="s">
        <v>147</v>
      </c>
      <c r="T45" s="137" t="s">
        <v>147</v>
      </c>
    </row>
    <row r="46" spans="2:31" ht="24" customHeight="1" x14ac:dyDescent="0.3">
      <c r="B46" s="342"/>
      <c r="C46" s="24" t="s">
        <v>221</v>
      </c>
      <c r="D46" s="289"/>
      <c r="E46" s="289"/>
      <c r="F46" s="338"/>
      <c r="G46" s="338"/>
      <c r="I46" s="148"/>
      <c r="K46" s="40"/>
      <c r="L46" s="137" t="s">
        <v>147</v>
      </c>
      <c r="M46" s="137" t="s">
        <v>147</v>
      </c>
      <c r="N46" s="137" t="s">
        <v>147</v>
      </c>
      <c r="O46" s="137" t="s">
        <v>147</v>
      </c>
      <c r="P46" s="137" t="s">
        <v>147</v>
      </c>
      <c r="Q46" s="137" t="s">
        <v>147</v>
      </c>
      <c r="R46" s="137" t="s">
        <v>147</v>
      </c>
      <c r="S46" s="137" t="s">
        <v>147</v>
      </c>
      <c r="T46" s="137" t="s">
        <v>147</v>
      </c>
    </row>
    <row r="47" spans="2:31" x14ac:dyDescent="0.3">
      <c r="B47" s="342"/>
      <c r="C47" s="24" t="s">
        <v>222</v>
      </c>
      <c r="D47" s="289"/>
      <c r="E47" s="289"/>
      <c r="F47" s="338"/>
      <c r="G47" s="338"/>
      <c r="I47" s="148"/>
      <c r="K47" s="40"/>
      <c r="L47" s="137" t="s">
        <v>147</v>
      </c>
      <c r="M47" s="137" t="s">
        <v>147</v>
      </c>
      <c r="N47" s="137" t="s">
        <v>147</v>
      </c>
      <c r="O47" s="137" t="s">
        <v>147</v>
      </c>
      <c r="P47" s="137" t="s">
        <v>147</v>
      </c>
      <c r="Q47" s="137" t="s">
        <v>147</v>
      </c>
      <c r="R47" s="137" t="s">
        <v>147</v>
      </c>
      <c r="S47" s="137" t="s">
        <v>147</v>
      </c>
      <c r="T47" s="137" t="s">
        <v>147</v>
      </c>
    </row>
    <row r="48" spans="2:31" ht="24" customHeight="1" x14ac:dyDescent="0.3">
      <c r="B48" s="342"/>
      <c r="C48" s="24" t="s">
        <v>223</v>
      </c>
      <c r="D48" s="289"/>
      <c r="E48" s="289"/>
      <c r="F48" s="338"/>
      <c r="G48" s="338"/>
      <c r="I48" s="148"/>
      <c r="K48" s="40"/>
      <c r="L48" s="137" t="s">
        <v>147</v>
      </c>
      <c r="M48" s="137" t="s">
        <v>147</v>
      </c>
      <c r="N48" s="137" t="s">
        <v>147</v>
      </c>
      <c r="O48" s="137" t="s">
        <v>147</v>
      </c>
      <c r="P48" s="137" t="s">
        <v>147</v>
      </c>
      <c r="Q48" s="137" t="s">
        <v>147</v>
      </c>
      <c r="R48" s="137" t="s">
        <v>147</v>
      </c>
      <c r="S48" s="137" t="s">
        <v>147</v>
      </c>
      <c r="T48" s="137" t="s">
        <v>147</v>
      </c>
    </row>
    <row r="49" spans="2:34" ht="26.25" customHeight="1" thickBot="1" x14ac:dyDescent="0.35">
      <c r="B49" s="343"/>
      <c r="C49" s="138" t="s">
        <v>225</v>
      </c>
      <c r="D49" s="334"/>
      <c r="E49" s="334"/>
      <c r="F49" s="335"/>
      <c r="G49" s="335"/>
      <c r="H49" s="149"/>
      <c r="I49" s="150"/>
      <c r="J49" s="139"/>
      <c r="K49" s="140"/>
      <c r="L49" s="141" t="s">
        <v>147</v>
      </c>
      <c r="M49" s="141" t="s">
        <v>147</v>
      </c>
      <c r="N49" s="141" t="s">
        <v>147</v>
      </c>
      <c r="O49" s="141" t="s">
        <v>147</v>
      </c>
      <c r="P49" s="141" t="s">
        <v>147</v>
      </c>
      <c r="Q49" s="141" t="s">
        <v>147</v>
      </c>
      <c r="R49" s="141" t="s">
        <v>147</v>
      </c>
      <c r="S49" s="141" t="s">
        <v>147</v>
      </c>
      <c r="T49" s="141" t="s">
        <v>147</v>
      </c>
    </row>
    <row r="53" spans="2:34" ht="16.5" customHeight="1" x14ac:dyDescent="0.3">
      <c r="B53" s="142"/>
      <c r="C53" s="142"/>
      <c r="D53" s="142"/>
      <c r="E53" s="142"/>
      <c r="F53" s="25"/>
      <c r="G53" s="143"/>
      <c r="H53" s="143"/>
      <c r="K53" s="346" t="s">
        <v>232</v>
      </c>
    </row>
    <row r="54" spans="2:34" ht="17.25" customHeight="1" thickBot="1" x14ac:dyDescent="0.35">
      <c r="B54" s="132"/>
      <c r="C54" s="339" t="s">
        <v>528</v>
      </c>
      <c r="D54" s="339"/>
      <c r="E54" s="339"/>
      <c r="F54" s="339"/>
      <c r="G54" s="339"/>
      <c r="H54" s="339"/>
      <c r="I54" s="339"/>
      <c r="J54" s="339"/>
      <c r="K54" s="364"/>
      <c r="L54" s="333" t="s">
        <v>262</v>
      </c>
      <c r="M54" s="333"/>
      <c r="N54" s="333"/>
      <c r="O54" s="333"/>
    </row>
    <row r="55" spans="2:34" ht="52.5" customHeight="1" thickTop="1" x14ac:dyDescent="0.3">
      <c r="B55" s="341" t="s">
        <v>278</v>
      </c>
      <c r="C55" s="134" t="s">
        <v>219</v>
      </c>
      <c r="D55" s="344" t="s">
        <v>224</v>
      </c>
      <c r="E55" s="345"/>
      <c r="F55" s="344" t="s">
        <v>288</v>
      </c>
      <c r="G55" s="345"/>
      <c r="H55" s="134" t="s">
        <v>227</v>
      </c>
      <c r="I55" s="135" t="s">
        <v>284</v>
      </c>
      <c r="J55" s="135" t="s">
        <v>287</v>
      </c>
      <c r="K55" s="151" t="s">
        <v>244</v>
      </c>
      <c r="L55" s="136" t="s">
        <v>283</v>
      </c>
      <c r="M55" s="136" t="s">
        <v>286</v>
      </c>
      <c r="N55" s="136" t="s">
        <v>285</v>
      </c>
      <c r="O55" s="136" t="s">
        <v>289</v>
      </c>
      <c r="P55" s="136"/>
      <c r="Q55" s="136"/>
      <c r="R55" s="136"/>
      <c r="S55" s="136"/>
      <c r="T55" s="136"/>
      <c r="U55" s="136"/>
      <c r="V55" s="136"/>
      <c r="W55" s="136"/>
      <c r="X55" s="136"/>
      <c r="Y55" s="136"/>
      <c r="Z55" s="136"/>
      <c r="AA55" s="136"/>
      <c r="AB55" s="136"/>
      <c r="AC55" s="136"/>
      <c r="AD55" s="136"/>
      <c r="AE55" s="136"/>
      <c r="AF55" s="136"/>
      <c r="AG55" s="136"/>
      <c r="AH55" s="136"/>
    </row>
    <row r="56" spans="2:34" ht="21.75" customHeight="1" x14ac:dyDescent="0.3">
      <c r="B56" s="342"/>
      <c r="C56" s="24" t="s">
        <v>220</v>
      </c>
      <c r="D56" s="289"/>
      <c r="E56" s="289"/>
      <c r="F56" s="338"/>
      <c r="G56" s="338"/>
      <c r="I56" s="40"/>
      <c r="K56" s="40"/>
      <c r="L56" s="137" t="s">
        <v>147</v>
      </c>
      <c r="M56" s="137" t="s">
        <v>147</v>
      </c>
      <c r="N56" s="137" t="s">
        <v>147</v>
      </c>
      <c r="O56" s="137" t="s">
        <v>147</v>
      </c>
    </row>
    <row r="57" spans="2:34" ht="23.25" customHeight="1" x14ac:dyDescent="0.3">
      <c r="B57" s="342"/>
      <c r="C57" s="24" t="s">
        <v>221</v>
      </c>
      <c r="D57" s="289"/>
      <c r="E57" s="289"/>
      <c r="F57" s="338"/>
      <c r="G57" s="338"/>
      <c r="I57" s="152"/>
      <c r="K57" s="40"/>
      <c r="L57" s="137" t="s">
        <v>147</v>
      </c>
      <c r="M57" s="137" t="s">
        <v>147</v>
      </c>
      <c r="N57" s="137" t="s">
        <v>147</v>
      </c>
      <c r="O57" s="137" t="s">
        <v>147</v>
      </c>
    </row>
    <row r="58" spans="2:34" ht="25.5" customHeight="1" x14ac:dyDescent="0.3">
      <c r="B58" s="342"/>
      <c r="C58" s="24" t="s">
        <v>222</v>
      </c>
      <c r="D58" s="289"/>
      <c r="E58" s="289"/>
      <c r="F58" s="338"/>
      <c r="G58" s="338"/>
      <c r="I58" s="152"/>
      <c r="K58" s="40"/>
      <c r="L58" s="137" t="s">
        <v>147</v>
      </c>
      <c r="M58" s="137" t="s">
        <v>147</v>
      </c>
      <c r="N58" s="137" t="s">
        <v>147</v>
      </c>
      <c r="O58" s="137" t="s">
        <v>147</v>
      </c>
    </row>
    <row r="59" spans="2:34" ht="29.25" customHeight="1" x14ac:dyDescent="0.3">
      <c r="B59" s="342"/>
      <c r="C59" s="24" t="s">
        <v>223</v>
      </c>
      <c r="D59" s="289"/>
      <c r="E59" s="289"/>
      <c r="F59" s="338"/>
      <c r="G59" s="338"/>
      <c r="I59" s="152"/>
      <c r="K59" s="40"/>
      <c r="L59" s="137" t="s">
        <v>147</v>
      </c>
      <c r="M59" s="137" t="s">
        <v>147</v>
      </c>
      <c r="N59" s="137" t="s">
        <v>147</v>
      </c>
      <c r="O59" s="137" t="s">
        <v>147</v>
      </c>
    </row>
    <row r="60" spans="2:34" ht="26.25" customHeight="1" thickBot="1" x14ac:dyDescent="0.35">
      <c r="B60" s="343"/>
      <c r="C60" s="138" t="s">
        <v>225</v>
      </c>
      <c r="D60" s="334"/>
      <c r="E60" s="334"/>
      <c r="F60" s="335"/>
      <c r="G60" s="335"/>
      <c r="H60" s="149"/>
      <c r="I60" s="153"/>
      <c r="J60" s="139"/>
      <c r="K60" s="140"/>
      <c r="L60" s="141" t="s">
        <v>147</v>
      </c>
      <c r="M60" s="141" t="s">
        <v>147</v>
      </c>
      <c r="N60" s="141" t="s">
        <v>147</v>
      </c>
      <c r="O60" s="141" t="s">
        <v>147</v>
      </c>
    </row>
    <row r="62" spans="2:34" x14ac:dyDescent="0.3">
      <c r="D62" s="25"/>
    </row>
    <row r="64" spans="2:34" ht="16.5" customHeight="1" x14ac:dyDescent="0.3">
      <c r="B64" s="142"/>
      <c r="C64" s="142"/>
      <c r="D64" s="142"/>
      <c r="E64" s="142"/>
      <c r="F64" s="25"/>
      <c r="G64" s="143"/>
      <c r="H64" s="143"/>
      <c r="J64" s="346" t="s">
        <v>232</v>
      </c>
      <c r="K64" s="346"/>
    </row>
    <row r="65" spans="2:33" ht="17.25" customHeight="1" thickBot="1" x14ac:dyDescent="0.35">
      <c r="B65" s="132"/>
      <c r="C65" s="339" t="s">
        <v>529</v>
      </c>
      <c r="D65" s="339"/>
      <c r="E65" s="339"/>
      <c r="F65" s="339"/>
      <c r="G65" s="339"/>
      <c r="H65" s="339"/>
      <c r="I65" s="339"/>
      <c r="J65" s="346"/>
      <c r="K65" s="346"/>
      <c r="L65" s="333" t="s">
        <v>262</v>
      </c>
      <c r="M65" s="333"/>
      <c r="N65" s="333"/>
      <c r="O65" s="333"/>
      <c r="P65" s="333"/>
      <c r="Q65" s="333"/>
      <c r="R65" s="333"/>
      <c r="S65" s="333"/>
      <c r="T65" s="333"/>
      <c r="U65" s="333"/>
      <c r="V65" s="333"/>
      <c r="W65" s="333"/>
      <c r="X65" s="333"/>
      <c r="Y65" s="333"/>
      <c r="Z65" s="333"/>
      <c r="AA65" s="333"/>
      <c r="AB65" s="333"/>
    </row>
    <row r="66" spans="2:33" ht="57.75" customHeight="1" thickTop="1" x14ac:dyDescent="0.3">
      <c r="B66" s="341" t="s">
        <v>291</v>
      </c>
      <c r="C66" s="134" t="s">
        <v>219</v>
      </c>
      <c r="D66" s="344" t="s">
        <v>224</v>
      </c>
      <c r="E66" s="345"/>
      <c r="F66" s="344" t="s">
        <v>292</v>
      </c>
      <c r="G66" s="345"/>
      <c r="H66" s="336" t="s">
        <v>287</v>
      </c>
      <c r="I66" s="337"/>
      <c r="J66" s="336" t="s">
        <v>244</v>
      </c>
      <c r="K66" s="337"/>
      <c r="L66" s="136" t="s">
        <v>293</v>
      </c>
      <c r="M66" s="136" t="s">
        <v>294</v>
      </c>
      <c r="N66" s="136" t="s">
        <v>295</v>
      </c>
      <c r="O66" s="136" t="s">
        <v>296</v>
      </c>
      <c r="P66" s="136" t="s">
        <v>306</v>
      </c>
      <c r="Q66" s="136" t="s">
        <v>297</v>
      </c>
      <c r="R66" s="136" t="s">
        <v>298</v>
      </c>
      <c r="S66" s="136" t="s">
        <v>305</v>
      </c>
      <c r="T66" s="136" t="s">
        <v>307</v>
      </c>
      <c r="U66" s="136" t="s">
        <v>299</v>
      </c>
      <c r="V66" s="136" t="s">
        <v>271</v>
      </c>
      <c r="W66" s="136" t="s">
        <v>301</v>
      </c>
      <c r="X66" s="136" t="s">
        <v>302</v>
      </c>
      <c r="Y66" s="136" t="s">
        <v>303</v>
      </c>
      <c r="Z66" s="136" t="s">
        <v>304</v>
      </c>
      <c r="AA66" s="136" t="s">
        <v>308</v>
      </c>
      <c r="AB66" s="136" t="s">
        <v>309</v>
      </c>
      <c r="AC66" s="136"/>
      <c r="AD66" s="136"/>
      <c r="AE66" s="136"/>
      <c r="AF66" s="136"/>
      <c r="AG66" s="136"/>
    </row>
    <row r="67" spans="2:33" ht="23.25" customHeight="1" x14ac:dyDescent="0.3">
      <c r="B67" s="342"/>
      <c r="C67" s="24" t="s">
        <v>220</v>
      </c>
      <c r="D67" s="289"/>
      <c r="E67" s="289"/>
      <c r="F67" s="338"/>
      <c r="G67" s="338"/>
      <c r="H67" s="338"/>
      <c r="I67" s="338"/>
      <c r="K67" s="40"/>
      <c r="L67" s="137" t="s">
        <v>147</v>
      </c>
      <c r="M67" s="137" t="s">
        <v>147</v>
      </c>
      <c r="N67" s="137" t="s">
        <v>147</v>
      </c>
      <c r="O67" s="137" t="s">
        <v>147</v>
      </c>
      <c r="P67" s="137" t="s">
        <v>147</v>
      </c>
      <c r="Q67" s="137" t="s">
        <v>147</v>
      </c>
      <c r="R67" s="137" t="s">
        <v>147</v>
      </c>
      <c r="S67" s="137" t="s">
        <v>147</v>
      </c>
      <c r="T67" s="137" t="s">
        <v>147</v>
      </c>
      <c r="U67" s="137" t="s">
        <v>147</v>
      </c>
      <c r="V67" s="137" t="s">
        <v>147</v>
      </c>
      <c r="W67" s="137" t="s">
        <v>147</v>
      </c>
      <c r="X67" s="137" t="s">
        <v>147</v>
      </c>
      <c r="Y67" s="137" t="s">
        <v>147</v>
      </c>
      <c r="Z67" s="137" t="s">
        <v>147</v>
      </c>
      <c r="AA67" s="137" t="s">
        <v>147</v>
      </c>
      <c r="AB67" s="137" t="s">
        <v>147</v>
      </c>
    </row>
    <row r="68" spans="2:33" ht="26.25" customHeight="1" x14ac:dyDescent="0.3">
      <c r="B68" s="342"/>
      <c r="C68" s="24" t="s">
        <v>221</v>
      </c>
      <c r="D68" s="289"/>
      <c r="E68" s="289"/>
      <c r="F68" s="338"/>
      <c r="G68" s="338"/>
      <c r="H68" s="338"/>
      <c r="I68" s="338"/>
      <c r="K68" s="40"/>
      <c r="L68" s="137" t="s">
        <v>147</v>
      </c>
      <c r="M68" s="137" t="s">
        <v>147</v>
      </c>
      <c r="N68" s="137" t="s">
        <v>147</v>
      </c>
      <c r="O68" s="137" t="s">
        <v>147</v>
      </c>
      <c r="P68" s="137" t="s">
        <v>147</v>
      </c>
      <c r="Q68" s="137" t="s">
        <v>147</v>
      </c>
      <c r="R68" s="137" t="s">
        <v>147</v>
      </c>
      <c r="S68" s="137" t="s">
        <v>147</v>
      </c>
      <c r="T68" s="137" t="s">
        <v>147</v>
      </c>
      <c r="U68" s="137" t="s">
        <v>147</v>
      </c>
      <c r="V68" s="137" t="s">
        <v>147</v>
      </c>
      <c r="W68" s="137" t="s">
        <v>147</v>
      </c>
      <c r="X68" s="137" t="s">
        <v>147</v>
      </c>
      <c r="Y68" s="137" t="s">
        <v>147</v>
      </c>
      <c r="Z68" s="137" t="s">
        <v>147</v>
      </c>
      <c r="AA68" s="137" t="s">
        <v>147</v>
      </c>
      <c r="AB68" s="137" t="s">
        <v>147</v>
      </c>
    </row>
    <row r="69" spans="2:33" ht="24" customHeight="1" x14ac:dyDescent="0.3">
      <c r="B69" s="342"/>
      <c r="C69" s="24" t="s">
        <v>222</v>
      </c>
      <c r="D69" s="289"/>
      <c r="E69" s="289"/>
      <c r="F69" s="338"/>
      <c r="G69" s="338"/>
      <c r="H69" s="338"/>
      <c r="I69" s="338"/>
      <c r="K69" s="40"/>
      <c r="L69" s="137" t="s">
        <v>147</v>
      </c>
      <c r="M69" s="137" t="s">
        <v>147</v>
      </c>
      <c r="N69" s="137" t="s">
        <v>147</v>
      </c>
      <c r="O69" s="137" t="s">
        <v>147</v>
      </c>
      <c r="P69" s="137" t="s">
        <v>147</v>
      </c>
      <c r="Q69" s="137" t="s">
        <v>147</v>
      </c>
      <c r="R69" s="137" t="s">
        <v>147</v>
      </c>
      <c r="S69" s="137" t="s">
        <v>147</v>
      </c>
      <c r="T69" s="137" t="s">
        <v>147</v>
      </c>
      <c r="U69" s="137" t="s">
        <v>147</v>
      </c>
      <c r="V69" s="137" t="s">
        <v>147</v>
      </c>
      <c r="W69" s="137" t="s">
        <v>147</v>
      </c>
      <c r="X69" s="137" t="s">
        <v>147</v>
      </c>
      <c r="Y69" s="137" t="s">
        <v>147</v>
      </c>
      <c r="Z69" s="137" t="s">
        <v>147</v>
      </c>
      <c r="AA69" s="137" t="s">
        <v>147</v>
      </c>
      <c r="AB69" s="137" t="s">
        <v>147</v>
      </c>
    </row>
    <row r="70" spans="2:33" ht="22.5" customHeight="1" x14ac:dyDescent="0.3">
      <c r="B70" s="342"/>
      <c r="C70" s="24" t="s">
        <v>223</v>
      </c>
      <c r="D70" s="289"/>
      <c r="E70" s="289"/>
      <c r="F70" s="338"/>
      <c r="G70" s="338"/>
      <c r="H70" s="338"/>
      <c r="I70" s="338"/>
      <c r="K70" s="40"/>
      <c r="L70" s="137" t="s">
        <v>147</v>
      </c>
      <c r="M70" s="137" t="s">
        <v>147</v>
      </c>
      <c r="N70" s="137" t="s">
        <v>147</v>
      </c>
      <c r="O70" s="137" t="s">
        <v>147</v>
      </c>
      <c r="P70" s="137" t="s">
        <v>147</v>
      </c>
      <c r="Q70" s="137" t="s">
        <v>147</v>
      </c>
      <c r="R70" s="137" t="s">
        <v>147</v>
      </c>
      <c r="S70" s="137" t="s">
        <v>147</v>
      </c>
      <c r="T70" s="137" t="s">
        <v>147</v>
      </c>
      <c r="U70" s="137" t="s">
        <v>147</v>
      </c>
      <c r="V70" s="137" t="s">
        <v>147</v>
      </c>
      <c r="W70" s="137" t="s">
        <v>147</v>
      </c>
      <c r="X70" s="137" t="s">
        <v>147</v>
      </c>
      <c r="Y70" s="137" t="s">
        <v>147</v>
      </c>
      <c r="Z70" s="137" t="s">
        <v>147</v>
      </c>
      <c r="AA70" s="137" t="s">
        <v>147</v>
      </c>
      <c r="AB70" s="137" t="s">
        <v>147</v>
      </c>
    </row>
    <row r="71" spans="2:33" ht="23.25" customHeight="1" thickBot="1" x14ac:dyDescent="0.35">
      <c r="B71" s="343"/>
      <c r="C71" s="138" t="s">
        <v>225</v>
      </c>
      <c r="D71" s="334"/>
      <c r="E71" s="334"/>
      <c r="F71" s="335"/>
      <c r="G71" s="335"/>
      <c r="H71" s="335"/>
      <c r="I71" s="335"/>
      <c r="J71" s="139"/>
      <c r="K71" s="140"/>
      <c r="L71" s="141" t="s">
        <v>147</v>
      </c>
      <c r="M71" s="141" t="s">
        <v>147</v>
      </c>
      <c r="N71" s="141" t="s">
        <v>147</v>
      </c>
      <c r="O71" s="141" t="s">
        <v>147</v>
      </c>
      <c r="P71" s="141" t="s">
        <v>147</v>
      </c>
      <c r="Q71" s="141" t="s">
        <v>147</v>
      </c>
      <c r="R71" s="141" t="s">
        <v>147</v>
      </c>
      <c r="S71" s="141" t="s">
        <v>147</v>
      </c>
      <c r="T71" s="141" t="s">
        <v>147</v>
      </c>
      <c r="U71" s="141" t="s">
        <v>147</v>
      </c>
      <c r="V71" s="141" t="s">
        <v>147</v>
      </c>
      <c r="W71" s="141" t="s">
        <v>147</v>
      </c>
      <c r="X71" s="141" t="s">
        <v>147</v>
      </c>
      <c r="Y71" s="141" t="s">
        <v>147</v>
      </c>
      <c r="Z71" s="141" t="s">
        <v>147</v>
      </c>
      <c r="AA71" s="141" t="s">
        <v>147</v>
      </c>
      <c r="AB71" s="141" t="s">
        <v>147</v>
      </c>
    </row>
    <row r="74" spans="2:33" x14ac:dyDescent="0.3">
      <c r="C74" s="45"/>
    </row>
  </sheetData>
  <sheetProtection algorithmName="SHA-512" hashValue="jcaZc138keBxqOOFb1ezMlTR5ORYFtychUS1YBGJd2MMjkbXCObYKvM1NmqLSlOkYAvcyAnPtaPtKBenh1z8kg==" saltValue="Tfc+at7etRZzQtHMTmR6Pg==" spinCount="100000" sheet="1" objects="1" scenarios="1"/>
  <mergeCells count="116">
    <mergeCell ref="B10:Q11"/>
    <mergeCell ref="D20:E20"/>
    <mergeCell ref="D21:E21"/>
    <mergeCell ref="D22:E22"/>
    <mergeCell ref="D23:E23"/>
    <mergeCell ref="D24:E24"/>
    <mergeCell ref="L19:T19"/>
    <mergeCell ref="B20:B25"/>
    <mergeCell ref="B14:Q14"/>
    <mergeCell ref="F20:G20"/>
    <mergeCell ref="F21:G21"/>
    <mergeCell ref="F22:G22"/>
    <mergeCell ref="F23:G23"/>
    <mergeCell ref="F24:G24"/>
    <mergeCell ref="F25:G25"/>
    <mergeCell ref="H20:I20"/>
    <mergeCell ref="H21:I21"/>
    <mergeCell ref="H22:I22"/>
    <mergeCell ref="H23:I23"/>
    <mergeCell ref="H24:I24"/>
    <mergeCell ref="H25:I25"/>
    <mergeCell ref="B12:Q12"/>
    <mergeCell ref="B15:C15"/>
    <mergeCell ref="B16:C16"/>
    <mergeCell ref="W31:AA31"/>
    <mergeCell ref="L31:V31"/>
    <mergeCell ref="D36:E36"/>
    <mergeCell ref="F36:G36"/>
    <mergeCell ref="H36:I36"/>
    <mergeCell ref="D37:E37"/>
    <mergeCell ref="F37:G37"/>
    <mergeCell ref="H37:I37"/>
    <mergeCell ref="D34:E34"/>
    <mergeCell ref="F34:G34"/>
    <mergeCell ref="H34:I34"/>
    <mergeCell ref="D35:E35"/>
    <mergeCell ref="F35:G35"/>
    <mergeCell ref="H35:I35"/>
    <mergeCell ref="D32:E32"/>
    <mergeCell ref="F32:G32"/>
    <mergeCell ref="H32:I32"/>
    <mergeCell ref="D33:E33"/>
    <mergeCell ref="F33:G33"/>
    <mergeCell ref="H33:I33"/>
    <mergeCell ref="L43:T43"/>
    <mergeCell ref="B55:B60"/>
    <mergeCell ref="D55:E55"/>
    <mergeCell ref="F55:G55"/>
    <mergeCell ref="D56:E56"/>
    <mergeCell ref="F56:G56"/>
    <mergeCell ref="D49:E49"/>
    <mergeCell ref="F49:G49"/>
    <mergeCell ref="F46:G46"/>
    <mergeCell ref="D47:E47"/>
    <mergeCell ref="F47:G47"/>
    <mergeCell ref="D48:E48"/>
    <mergeCell ref="F48:G48"/>
    <mergeCell ref="B44:B49"/>
    <mergeCell ref="D44:E44"/>
    <mergeCell ref="K53:K54"/>
    <mergeCell ref="D60:E60"/>
    <mergeCell ref="F60:G60"/>
    <mergeCell ref="D59:E59"/>
    <mergeCell ref="F59:G59"/>
    <mergeCell ref="F44:G44"/>
    <mergeCell ref="D45:E45"/>
    <mergeCell ref="F45:G45"/>
    <mergeCell ref="D46:E46"/>
    <mergeCell ref="J66:K66"/>
    <mergeCell ref="J64:K65"/>
    <mergeCell ref="C65:I65"/>
    <mergeCell ref="E15:G15"/>
    <mergeCell ref="E16:G16"/>
    <mergeCell ref="D57:E57"/>
    <mergeCell ref="F57:G57"/>
    <mergeCell ref="D58:E58"/>
    <mergeCell ref="F58:G58"/>
    <mergeCell ref="B40:F40"/>
    <mergeCell ref="G40:J40"/>
    <mergeCell ref="K30:K31"/>
    <mergeCell ref="C31:J31"/>
    <mergeCell ref="F26:G26"/>
    <mergeCell ref="D25:E25"/>
    <mergeCell ref="K18:K19"/>
    <mergeCell ref="C19:J19"/>
    <mergeCell ref="K28:M28"/>
    <mergeCell ref="B32:B37"/>
    <mergeCell ref="B28:E28"/>
    <mergeCell ref="F28:J28"/>
    <mergeCell ref="J44:K44"/>
    <mergeCell ref="J42:K43"/>
    <mergeCell ref="C43:I43"/>
    <mergeCell ref="L65:AB65"/>
    <mergeCell ref="B13:Q13"/>
    <mergeCell ref="D71:E71"/>
    <mergeCell ref="F71:G71"/>
    <mergeCell ref="H66:I66"/>
    <mergeCell ref="H67:I67"/>
    <mergeCell ref="H68:I68"/>
    <mergeCell ref="H69:I69"/>
    <mergeCell ref="H70:I70"/>
    <mergeCell ref="H71:I71"/>
    <mergeCell ref="D68:E68"/>
    <mergeCell ref="F68:G68"/>
    <mergeCell ref="D69:E69"/>
    <mergeCell ref="F69:G69"/>
    <mergeCell ref="D70:E70"/>
    <mergeCell ref="F70:G70"/>
    <mergeCell ref="C54:J54"/>
    <mergeCell ref="L54:O54"/>
    <mergeCell ref="I15:J15"/>
    <mergeCell ref="B66:B71"/>
    <mergeCell ref="D66:E66"/>
    <mergeCell ref="F66:G66"/>
    <mergeCell ref="D67:E67"/>
    <mergeCell ref="F67:G67"/>
  </mergeCells>
  <conditionalFormatting sqref="L21:U25 N33:AA37">
    <cfRule type="containsText" dxfId="65" priority="29" operator="containsText" text="No">
      <formula>NOT(ISERROR(SEARCH("No",L21)))</formula>
    </cfRule>
    <cfRule type="containsText" dxfId="64" priority="30" operator="containsText" text="Sí">
      <formula>NOT(ISERROR(SEARCH("Sí",L21)))</formula>
    </cfRule>
  </conditionalFormatting>
  <conditionalFormatting sqref="L21:U25 N33:AA37">
    <cfRule type="containsText" dxfId="63" priority="28" operator="containsText" text="No aplica / No interesa">
      <formula>NOT(ISERROR(SEARCH("No aplica / No interesa",L21)))</formula>
    </cfRule>
  </conditionalFormatting>
  <conditionalFormatting sqref="L33:M37">
    <cfRule type="containsText" dxfId="62" priority="23" operator="containsText" text="No">
      <formula>NOT(ISERROR(SEARCH("No",L33)))</formula>
    </cfRule>
    <cfRule type="containsText" dxfId="61" priority="24" operator="containsText" text="Sí">
      <formula>NOT(ISERROR(SEARCH("Sí",L33)))</formula>
    </cfRule>
  </conditionalFormatting>
  <conditionalFormatting sqref="L33:M37">
    <cfRule type="containsText" dxfId="60" priority="22" operator="containsText" text="No aplica / No interesa">
      <formula>NOT(ISERROR(SEARCH("No aplica / No interesa",L33)))</formula>
    </cfRule>
  </conditionalFormatting>
  <conditionalFormatting sqref="N45:N49 Q45:Q49 T45:T49">
    <cfRule type="containsText" dxfId="59" priority="17" operator="containsText" text="No">
      <formula>NOT(ISERROR(SEARCH("No",N45)))</formula>
    </cfRule>
    <cfRule type="containsText" dxfId="58" priority="18" operator="containsText" text="Sí">
      <formula>NOT(ISERROR(SEARCH("Sí",N45)))</formula>
    </cfRule>
  </conditionalFormatting>
  <conditionalFormatting sqref="N45:N49 Q45:Q49 T45:T49">
    <cfRule type="containsText" dxfId="57" priority="16" operator="containsText" text="No aplica / No interesa">
      <formula>NOT(ISERROR(SEARCH("No aplica / No interesa",N45)))</formula>
    </cfRule>
  </conditionalFormatting>
  <conditionalFormatting sqref="L45:M49 O45:P49 R45:S49">
    <cfRule type="containsText" dxfId="56" priority="14" operator="containsText" text="No">
      <formula>NOT(ISERROR(SEARCH("No",L45)))</formula>
    </cfRule>
    <cfRule type="containsText" dxfId="55" priority="15" operator="containsText" text="Sí">
      <formula>NOT(ISERROR(SEARCH("Sí",L45)))</formula>
    </cfRule>
  </conditionalFormatting>
  <conditionalFormatting sqref="L45:M49 O45:P49 R45:S49">
    <cfRule type="containsText" dxfId="54" priority="13" operator="containsText" text="No aplica / No interesa">
      <formula>NOT(ISERROR(SEARCH("No aplica / No interesa",L45)))</formula>
    </cfRule>
  </conditionalFormatting>
  <conditionalFormatting sqref="N56:N60">
    <cfRule type="containsText" dxfId="53" priority="11" operator="containsText" text="No">
      <formula>NOT(ISERROR(SEARCH("No",N56)))</formula>
    </cfRule>
    <cfRule type="containsText" dxfId="52" priority="12" operator="containsText" text="Sí">
      <formula>NOT(ISERROR(SEARCH("Sí",N56)))</formula>
    </cfRule>
  </conditionalFormatting>
  <conditionalFormatting sqref="N56:N60">
    <cfRule type="containsText" dxfId="51" priority="10" operator="containsText" text="No aplica / No interesa">
      <formula>NOT(ISERROR(SEARCH("No aplica / No interesa",N56)))</formula>
    </cfRule>
  </conditionalFormatting>
  <conditionalFormatting sqref="L56:M60 O56:O60">
    <cfRule type="containsText" dxfId="50" priority="8" operator="containsText" text="No">
      <formula>NOT(ISERROR(SEARCH("No",L56)))</formula>
    </cfRule>
    <cfRule type="containsText" dxfId="49" priority="9" operator="containsText" text="Sí">
      <formula>NOT(ISERROR(SEARCH("Sí",L56)))</formula>
    </cfRule>
  </conditionalFormatting>
  <conditionalFormatting sqref="L56:M60 O56:O60">
    <cfRule type="containsText" dxfId="48" priority="7" operator="containsText" text="No aplica / No interesa">
      <formula>NOT(ISERROR(SEARCH("No aplica / No interesa",L56)))</formula>
    </cfRule>
  </conditionalFormatting>
  <conditionalFormatting sqref="N67:AB71">
    <cfRule type="containsText" dxfId="47" priority="5" operator="containsText" text="No">
      <formula>NOT(ISERROR(SEARCH("No",N67)))</formula>
    </cfRule>
    <cfRule type="containsText" dxfId="46" priority="6" operator="containsText" text="Sí">
      <formula>NOT(ISERROR(SEARCH("Sí",N67)))</formula>
    </cfRule>
  </conditionalFormatting>
  <conditionalFormatting sqref="N67:AB71">
    <cfRule type="containsText" dxfId="45" priority="4" operator="containsText" text="No aplica / No interesa">
      <formula>NOT(ISERROR(SEARCH("No aplica / No interesa",N67)))</formula>
    </cfRule>
  </conditionalFormatting>
  <conditionalFormatting sqref="L67:M71">
    <cfRule type="containsText" dxfId="44" priority="2" operator="containsText" text="No">
      <formula>NOT(ISERROR(SEARCH("No",L67)))</formula>
    </cfRule>
    <cfRule type="containsText" dxfId="43" priority="3" operator="containsText" text="Sí">
      <formula>NOT(ISERROR(SEARCH("Sí",L67)))</formula>
    </cfRule>
  </conditionalFormatting>
  <conditionalFormatting sqref="L67:M71">
    <cfRule type="containsText" dxfId="42" priority="1" operator="containsText" text="No aplica / No interesa">
      <formula>NOT(ISERROR(SEARCH("No aplica / No interesa",L67)))</formula>
    </cfRule>
  </conditionalFormatting>
  <dataValidations count="2">
    <dataValidation type="list" allowBlank="1" showInputMessage="1" showErrorMessage="1" sqref="J21:J25 J33:J37 H45:H48 H56:H59">
      <formula1>tipodepago</formula1>
    </dataValidation>
    <dataValidation type="list" allowBlank="1" showInputMessage="1" showErrorMessage="1" sqref="L21:U25 L33:AA37 L45:T49 L56:O60 L67:AB71">
      <formula1>beneficio</formula1>
    </dataValidation>
  </dataValidations>
  <hyperlinks>
    <hyperlink ref="B15:C15" location="Seguro_de_Vehículo" display="1. Seguro de vehículo"/>
    <hyperlink ref="B16:C16" location="Seguro_de_Vivienda" display="2. Seguro de vivienda"/>
    <hyperlink ref="E15:F15" location="Seguro_de_Vida" display="3. Seguro de vida"/>
    <hyperlink ref="E16:F16" location="Seguro_de_Desempleo" display="4. Seguro de desempleo"/>
    <hyperlink ref="I15:J15" location="Seguro_de_Viaje" display="5. Seguro de viaj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9:Y58"/>
  <sheetViews>
    <sheetView showGridLines="0" showRowColHeaders="0" zoomScale="90" zoomScaleNormal="90" workbookViewId="0">
      <selection activeCell="M43" activeCellId="9" sqref="M43:U43 A1:N17 N18:N20 B23:N27 B29:Q30 P31:Q33 K31:K33 B35:U36 B40:K55 M43:U58"/>
    </sheetView>
  </sheetViews>
  <sheetFormatPr baseColWidth="10" defaultColWidth="9.140625" defaultRowHeight="16.5" x14ac:dyDescent="0.3"/>
  <cols>
    <col min="1" max="1" width="9.140625" style="24"/>
    <col min="2" max="2" width="15.85546875" style="24" customWidth="1"/>
    <col min="3" max="3" width="14" style="24" customWidth="1"/>
    <col min="4" max="4" width="9.7109375" style="24" customWidth="1"/>
    <col min="5" max="5" width="13.42578125" style="24" customWidth="1"/>
    <col min="6" max="6" width="14" style="24" customWidth="1"/>
    <col min="7" max="7" width="11.5703125" style="24" customWidth="1"/>
    <col min="8" max="8" width="10.5703125" style="24" customWidth="1"/>
    <col min="9" max="9" width="14.85546875" style="24" customWidth="1"/>
    <col min="10" max="10" width="16.42578125" style="24" customWidth="1"/>
    <col min="11" max="11" width="13.140625" style="24" customWidth="1"/>
    <col min="12" max="12" width="4.42578125" style="24" customWidth="1"/>
    <col min="13" max="13" width="13" style="24" customWidth="1"/>
    <col min="14" max="14" width="24" style="24" customWidth="1"/>
    <col min="15" max="15" width="12.7109375" style="24" customWidth="1"/>
    <col min="16" max="16" width="13" style="24" customWidth="1"/>
    <col min="17" max="17" width="16.85546875" style="24" customWidth="1"/>
    <col min="18" max="18" width="11.42578125" style="25" customWidth="1"/>
    <col min="19" max="19" width="9.140625" style="25"/>
    <col min="20" max="20" width="10.85546875" style="25" customWidth="1"/>
    <col min="21" max="16384" width="9.140625" style="25"/>
  </cols>
  <sheetData>
    <row r="9" spans="2:14" x14ac:dyDescent="0.3">
      <c r="B9" s="288" t="s">
        <v>312</v>
      </c>
      <c r="C9" s="288"/>
      <c r="D9" s="288"/>
      <c r="E9" s="288"/>
      <c r="F9" s="288"/>
      <c r="G9" s="288"/>
      <c r="H9" s="288"/>
      <c r="I9" s="288"/>
      <c r="J9" s="288"/>
      <c r="K9" s="288"/>
      <c r="L9" s="288"/>
      <c r="M9" s="288"/>
      <c r="N9" s="288"/>
    </row>
    <row r="10" spans="2:14" ht="22.5" customHeight="1" x14ac:dyDescent="0.3">
      <c r="B10" s="288"/>
      <c r="C10" s="288"/>
      <c r="D10" s="288"/>
      <c r="E10" s="288"/>
      <c r="F10" s="288"/>
      <c r="G10" s="288"/>
      <c r="H10" s="288"/>
      <c r="I10" s="288"/>
      <c r="J10" s="288"/>
      <c r="K10" s="288"/>
      <c r="L10" s="288"/>
      <c r="M10" s="288"/>
      <c r="N10" s="288"/>
    </row>
    <row r="11" spans="2:14" x14ac:dyDescent="0.3">
      <c r="B11" s="288" t="s">
        <v>313</v>
      </c>
      <c r="C11" s="288"/>
      <c r="D11" s="288"/>
      <c r="E11" s="288"/>
      <c r="F11" s="288"/>
      <c r="G11" s="288"/>
      <c r="H11" s="288"/>
      <c r="I11" s="288"/>
      <c r="J11" s="288"/>
      <c r="K11" s="288"/>
      <c r="L11" s="288"/>
      <c r="M11" s="288"/>
      <c r="N11" s="288"/>
    </row>
    <row r="12" spans="2:14" ht="28.5" customHeight="1" x14ac:dyDescent="0.3">
      <c r="B12" s="288"/>
      <c r="C12" s="288"/>
      <c r="D12" s="288"/>
      <c r="E12" s="288"/>
      <c r="F12" s="288"/>
      <c r="G12" s="288"/>
      <c r="H12" s="288"/>
      <c r="I12" s="288"/>
      <c r="J12" s="288"/>
      <c r="K12" s="288"/>
      <c r="L12" s="288"/>
      <c r="M12" s="288"/>
      <c r="N12" s="288"/>
    </row>
    <row r="13" spans="2:14" ht="28.5" customHeight="1" x14ac:dyDescent="0.3">
      <c r="B13" s="288" t="s">
        <v>510</v>
      </c>
      <c r="C13" s="288"/>
      <c r="D13" s="288"/>
      <c r="E13" s="288"/>
      <c r="F13" s="288"/>
      <c r="G13" s="288"/>
      <c r="H13" s="288"/>
      <c r="I13" s="288"/>
      <c r="J13" s="288"/>
      <c r="K13" s="288"/>
      <c r="L13" s="288"/>
      <c r="M13" s="288"/>
      <c r="N13" s="288"/>
    </row>
    <row r="14" spans="2:14" x14ac:dyDescent="0.3">
      <c r="B14" s="82"/>
      <c r="C14" s="82"/>
      <c r="D14" s="82"/>
      <c r="E14" s="82"/>
      <c r="F14" s="82"/>
      <c r="G14" s="82"/>
      <c r="H14" s="82"/>
      <c r="I14" s="82"/>
      <c r="J14" s="82"/>
      <c r="K14" s="82"/>
      <c r="L14" s="82"/>
      <c r="M14" s="82"/>
      <c r="N14" s="82"/>
    </row>
    <row r="15" spans="2:14" x14ac:dyDescent="0.3">
      <c r="B15" s="400" t="s">
        <v>328</v>
      </c>
      <c r="C15" s="400"/>
      <c r="D15" s="400"/>
      <c r="E15" s="400"/>
      <c r="F15" s="400"/>
      <c r="G15" s="400"/>
      <c r="H15" s="400"/>
      <c r="I15" s="400"/>
      <c r="J15" s="400"/>
      <c r="K15" s="400"/>
      <c r="L15" s="400"/>
      <c r="M15" s="400"/>
      <c r="N15" s="400"/>
    </row>
    <row r="16" spans="2:14" x14ac:dyDescent="0.3">
      <c r="B16" s="311" t="s">
        <v>314</v>
      </c>
      <c r="C16" s="311"/>
      <c r="D16" s="311"/>
      <c r="E16" s="311"/>
      <c r="F16" s="311"/>
      <c r="G16" s="311"/>
      <c r="H16" s="311"/>
      <c r="I16" s="311"/>
      <c r="J16" s="311"/>
      <c r="K16" s="311"/>
      <c r="L16" s="311"/>
      <c r="M16" s="311"/>
      <c r="N16" s="311"/>
    </row>
    <row r="17" spans="1:25" s="60" customFormat="1" ht="56.25" customHeight="1" thickBot="1" x14ac:dyDescent="0.3">
      <c r="A17" s="33"/>
      <c r="B17" s="154"/>
      <c r="C17" s="401" t="s">
        <v>318</v>
      </c>
      <c r="D17" s="401"/>
      <c r="E17" s="155" t="s">
        <v>316</v>
      </c>
      <c r="F17" s="155" t="s">
        <v>315</v>
      </c>
      <c r="G17" s="156" t="s">
        <v>317</v>
      </c>
      <c r="H17" s="155" t="s">
        <v>322</v>
      </c>
      <c r="I17" s="155" t="s">
        <v>327</v>
      </c>
      <c r="J17" s="157" t="s">
        <v>324</v>
      </c>
      <c r="K17" s="402" t="s">
        <v>323</v>
      </c>
      <c r="L17" s="402"/>
      <c r="M17" s="157" t="s">
        <v>326</v>
      </c>
      <c r="N17" s="157" t="s">
        <v>325</v>
      </c>
      <c r="O17" s="33"/>
      <c r="P17" s="33"/>
      <c r="Q17" s="33"/>
    </row>
    <row r="18" spans="1:25" ht="26.25" customHeight="1" thickTop="1" x14ac:dyDescent="0.3">
      <c r="B18" s="158" t="s">
        <v>319</v>
      </c>
      <c r="C18" s="395"/>
      <c r="D18" s="395"/>
      <c r="E18" s="89"/>
      <c r="F18" s="89"/>
      <c r="G18" s="42"/>
      <c r="H18" s="159"/>
      <c r="I18" s="89"/>
      <c r="J18" s="89"/>
      <c r="K18" s="396"/>
      <c r="L18" s="396"/>
      <c r="M18" s="89"/>
      <c r="N18" s="95">
        <f>SUM(E18,F18,I18,J18,K18,M18)</f>
        <v>0</v>
      </c>
    </row>
    <row r="19" spans="1:25" ht="27" customHeight="1" x14ac:dyDescent="0.3">
      <c r="B19" s="160" t="s">
        <v>320</v>
      </c>
      <c r="C19" s="389"/>
      <c r="D19" s="389"/>
      <c r="E19" s="161"/>
      <c r="F19" s="161"/>
      <c r="G19" s="162"/>
      <c r="H19" s="163"/>
      <c r="I19" s="161"/>
      <c r="J19" s="161"/>
      <c r="K19" s="397"/>
      <c r="L19" s="397"/>
      <c r="M19" s="161"/>
      <c r="N19" s="198">
        <f t="shared" ref="N19:N20" si="0">SUM(E19,F19,I19,J19,K19,M19)</f>
        <v>0</v>
      </c>
      <c r="O19" s="164"/>
      <c r="P19" s="164"/>
      <c r="Q19" s="164"/>
      <c r="R19" s="165"/>
      <c r="S19" s="165"/>
      <c r="T19" s="165"/>
      <c r="U19" s="165"/>
      <c r="V19" s="165"/>
      <c r="W19" s="165"/>
      <c r="X19" s="165"/>
    </row>
    <row r="20" spans="1:25" ht="25.5" customHeight="1" x14ac:dyDescent="0.3">
      <c r="B20" s="166" t="s">
        <v>321</v>
      </c>
      <c r="C20" s="390"/>
      <c r="D20" s="390"/>
      <c r="E20" s="167"/>
      <c r="F20" s="167"/>
      <c r="G20" s="166"/>
      <c r="H20" s="168"/>
      <c r="I20" s="167"/>
      <c r="J20" s="167"/>
      <c r="K20" s="390"/>
      <c r="L20" s="390"/>
      <c r="M20" s="167"/>
      <c r="N20" s="199">
        <f t="shared" si="0"/>
        <v>0</v>
      </c>
      <c r="O20" s="164"/>
      <c r="P20" s="164"/>
      <c r="Q20" s="164"/>
      <c r="R20" s="165"/>
      <c r="S20" s="165"/>
      <c r="T20" s="165"/>
      <c r="U20" s="165"/>
      <c r="V20" s="165"/>
      <c r="W20" s="165"/>
      <c r="X20" s="165"/>
    </row>
    <row r="21" spans="1:25" ht="17.25" customHeight="1" x14ac:dyDescent="0.3">
      <c r="B21" s="160"/>
      <c r="C21" s="169"/>
      <c r="D21" s="169"/>
      <c r="E21" s="169"/>
      <c r="F21" s="169"/>
      <c r="G21" s="160"/>
      <c r="H21" s="170"/>
      <c r="I21" s="169"/>
      <c r="J21" s="169"/>
      <c r="K21" s="169"/>
      <c r="L21" s="169"/>
      <c r="M21" s="169"/>
      <c r="N21" s="169"/>
      <c r="O21" s="164"/>
      <c r="P21" s="164"/>
      <c r="Q21" s="164"/>
      <c r="R21" s="165"/>
      <c r="S21" s="165"/>
      <c r="T21" s="165"/>
      <c r="U21" s="165"/>
      <c r="V21" s="165"/>
      <c r="W21" s="165"/>
      <c r="X21" s="165"/>
    </row>
    <row r="22" spans="1:25" ht="5.25" customHeight="1" x14ac:dyDescent="0.3">
      <c r="B22" s="160"/>
      <c r="C22" s="169"/>
      <c r="D22" s="169"/>
      <c r="E22" s="169"/>
      <c r="F22" s="169"/>
      <c r="G22" s="160"/>
      <c r="H22" s="170"/>
      <c r="I22" s="169"/>
      <c r="J22" s="169"/>
      <c r="K22" s="169"/>
      <c r="L22" s="169"/>
      <c r="M22" s="169"/>
      <c r="N22" s="169"/>
      <c r="O22" s="164"/>
      <c r="P22" s="164"/>
      <c r="Q22" s="164"/>
      <c r="R22" s="165"/>
      <c r="S22" s="165"/>
      <c r="T22" s="165"/>
      <c r="U22" s="165"/>
      <c r="V22" s="165"/>
      <c r="W22" s="165"/>
      <c r="X22" s="165"/>
    </row>
    <row r="23" spans="1:25" ht="16.5" customHeight="1" x14ac:dyDescent="0.3">
      <c r="B23" s="393" t="s">
        <v>344</v>
      </c>
      <c r="C23" s="393"/>
      <c r="D23" s="393"/>
      <c r="E23" s="393"/>
      <c r="F23" s="393"/>
      <c r="G23" s="393"/>
      <c r="H23" s="393"/>
      <c r="I23" s="393"/>
      <c r="J23" s="393"/>
      <c r="K23" s="393"/>
      <c r="L23" s="393"/>
      <c r="M23" s="393"/>
      <c r="N23" s="393"/>
      <c r="O23" s="164"/>
      <c r="P23" s="164"/>
      <c r="Q23" s="164"/>
      <c r="R23" s="165"/>
      <c r="S23" s="165"/>
      <c r="T23" s="165"/>
      <c r="U23" s="165"/>
      <c r="V23" s="165"/>
      <c r="W23" s="165"/>
      <c r="X23" s="165"/>
    </row>
    <row r="24" spans="1:25" x14ac:dyDescent="0.3">
      <c r="B24" s="393"/>
      <c r="C24" s="393"/>
      <c r="D24" s="393"/>
      <c r="E24" s="393"/>
      <c r="F24" s="393"/>
      <c r="G24" s="393"/>
      <c r="H24" s="393"/>
      <c r="I24" s="393"/>
      <c r="J24" s="393"/>
      <c r="K24" s="393"/>
      <c r="L24" s="393"/>
      <c r="M24" s="393"/>
      <c r="N24" s="393"/>
      <c r="O24" s="164"/>
      <c r="P24" s="164"/>
      <c r="Q24" s="164"/>
      <c r="R24" s="165"/>
      <c r="S24" s="165"/>
      <c r="T24" s="165"/>
      <c r="U24" s="165"/>
      <c r="V24" s="165"/>
      <c r="W24" s="165"/>
      <c r="X24" s="165"/>
    </row>
    <row r="25" spans="1:25" x14ac:dyDescent="0.3">
      <c r="B25" s="171"/>
      <c r="C25" s="392"/>
      <c r="D25" s="392"/>
      <c r="E25" s="172"/>
      <c r="F25" s="172"/>
      <c r="G25" s="172"/>
      <c r="H25" s="172"/>
      <c r="I25" s="172"/>
      <c r="J25" s="172"/>
      <c r="K25" s="172"/>
      <c r="L25" s="172"/>
      <c r="M25" s="172"/>
      <c r="N25" s="172"/>
      <c r="O25" s="164"/>
      <c r="P25" s="164"/>
      <c r="Q25" s="164"/>
      <c r="R25" s="165"/>
      <c r="S25" s="165"/>
      <c r="T25" s="41" t="s">
        <v>350</v>
      </c>
      <c r="U25" s="26" t="s">
        <v>354</v>
      </c>
      <c r="V25" s="26" t="s">
        <v>360</v>
      </c>
      <c r="W25" s="41" t="s">
        <v>366</v>
      </c>
      <c r="X25" s="26"/>
      <c r="Y25" s="26"/>
    </row>
    <row r="26" spans="1:25" x14ac:dyDescent="0.3">
      <c r="B26" s="394" t="s">
        <v>343</v>
      </c>
      <c r="C26" s="394"/>
      <c r="D26" s="394"/>
      <c r="E26" s="394"/>
      <c r="F26" s="394"/>
      <c r="G26" s="394"/>
      <c r="H26" s="394"/>
      <c r="I26" s="394"/>
      <c r="J26" s="394"/>
      <c r="K26" s="394"/>
      <c r="L26" s="394"/>
      <c r="M26" s="394"/>
      <c r="N26" s="394"/>
      <c r="O26" s="164"/>
      <c r="P26" s="164"/>
      <c r="Q26" s="164"/>
      <c r="R26" s="165"/>
      <c r="S26" s="165"/>
      <c r="T26" s="173" t="s">
        <v>351</v>
      </c>
      <c r="U26" s="174" t="s">
        <v>330</v>
      </c>
      <c r="V26" s="174" t="s">
        <v>361</v>
      </c>
      <c r="W26" s="174" t="s">
        <v>367</v>
      </c>
      <c r="X26" s="174"/>
      <c r="Y26" s="26"/>
    </row>
    <row r="27" spans="1:25" ht="55.5" customHeight="1" x14ac:dyDescent="0.3">
      <c r="B27" s="394"/>
      <c r="C27" s="394"/>
      <c r="D27" s="394"/>
      <c r="E27" s="394"/>
      <c r="F27" s="394"/>
      <c r="G27" s="394"/>
      <c r="H27" s="394"/>
      <c r="I27" s="394"/>
      <c r="J27" s="394"/>
      <c r="K27" s="394"/>
      <c r="L27" s="394"/>
      <c r="M27" s="394"/>
      <c r="N27" s="394"/>
      <c r="O27" s="164"/>
      <c r="P27" s="164"/>
      <c r="Q27" s="164"/>
      <c r="R27" s="165"/>
      <c r="S27" s="165"/>
      <c r="T27" s="41"/>
      <c r="U27" s="26" t="s">
        <v>355</v>
      </c>
      <c r="V27" s="26"/>
      <c r="W27" s="26" t="s">
        <v>363</v>
      </c>
      <c r="X27" s="26"/>
      <c r="Y27" s="26"/>
    </row>
    <row r="28" spans="1:25" x14ac:dyDescent="0.3">
      <c r="B28" s="164"/>
      <c r="C28" s="164"/>
      <c r="D28" s="164"/>
      <c r="E28" s="164"/>
      <c r="F28" s="164"/>
      <c r="G28" s="164"/>
      <c r="H28" s="164"/>
      <c r="I28" s="164"/>
      <c r="J28" s="175"/>
      <c r="K28" s="175"/>
      <c r="L28" s="164"/>
      <c r="M28" s="164"/>
      <c r="N28" s="164"/>
      <c r="O28" s="164"/>
      <c r="P28" s="164"/>
      <c r="Q28" s="164"/>
      <c r="R28" s="165"/>
      <c r="S28" s="165"/>
      <c r="T28" s="41"/>
      <c r="U28" s="26" t="s">
        <v>356</v>
      </c>
      <c r="V28" s="26"/>
      <c r="W28" s="26" t="s">
        <v>364</v>
      </c>
      <c r="X28" s="26"/>
      <c r="Y28" s="26"/>
    </row>
    <row r="29" spans="1:25" ht="16.5" customHeight="1" x14ac:dyDescent="0.3">
      <c r="B29" s="381" t="s">
        <v>329</v>
      </c>
      <c r="C29" s="381"/>
      <c r="D29" s="381"/>
      <c r="E29" s="381"/>
      <c r="F29" s="381"/>
      <c r="G29" s="381"/>
      <c r="H29" s="381"/>
      <c r="I29" s="381"/>
      <c r="J29" s="381"/>
      <c r="K29" s="176"/>
      <c r="L29" s="380" t="s">
        <v>347</v>
      </c>
      <c r="M29" s="381"/>
      <c r="N29" s="381"/>
      <c r="O29" s="381"/>
      <c r="P29" s="381"/>
      <c r="Q29" s="377" t="s">
        <v>342</v>
      </c>
      <c r="R29" s="165"/>
      <c r="S29" s="165"/>
      <c r="T29" s="41"/>
      <c r="U29" s="26" t="s">
        <v>357</v>
      </c>
      <c r="V29" s="26"/>
      <c r="W29" s="26" t="s">
        <v>365</v>
      </c>
      <c r="X29" s="26"/>
      <c r="Y29" s="26"/>
    </row>
    <row r="30" spans="1:25" s="182" customFormat="1" ht="40.5" customHeight="1" thickBot="1" x14ac:dyDescent="0.35">
      <c r="A30" s="177"/>
      <c r="B30" s="178"/>
      <c r="C30" s="178" t="s">
        <v>331</v>
      </c>
      <c r="D30" s="383" t="s">
        <v>332</v>
      </c>
      <c r="E30" s="383"/>
      <c r="F30" s="178" t="s">
        <v>333</v>
      </c>
      <c r="G30" s="178" t="s">
        <v>334</v>
      </c>
      <c r="H30" s="178" t="s">
        <v>335</v>
      </c>
      <c r="I30" s="178" t="s">
        <v>337</v>
      </c>
      <c r="J30" s="178" t="s">
        <v>125</v>
      </c>
      <c r="K30" s="179" t="s">
        <v>340</v>
      </c>
      <c r="L30" s="382" t="s">
        <v>338</v>
      </c>
      <c r="M30" s="383"/>
      <c r="N30" s="178" t="s">
        <v>339</v>
      </c>
      <c r="O30" s="178" t="s">
        <v>125</v>
      </c>
      <c r="P30" s="178" t="s">
        <v>341</v>
      </c>
      <c r="Q30" s="378"/>
      <c r="R30" s="180"/>
      <c r="S30" s="180"/>
      <c r="T30" s="41"/>
      <c r="U30" s="26" t="s">
        <v>358</v>
      </c>
      <c r="V30" s="26"/>
      <c r="W30" s="26" t="s">
        <v>368</v>
      </c>
      <c r="X30" s="26"/>
      <c r="Y30" s="181"/>
    </row>
    <row r="31" spans="1:25" ht="23.25" customHeight="1" thickTop="1" x14ac:dyDescent="0.3">
      <c r="B31" s="160" t="s">
        <v>319</v>
      </c>
      <c r="C31" s="169"/>
      <c r="D31" s="388"/>
      <c r="E31" s="388"/>
      <c r="F31" s="169"/>
      <c r="G31" s="169"/>
      <c r="H31" s="169"/>
      <c r="I31" s="169"/>
      <c r="J31" s="169"/>
      <c r="K31" s="203">
        <f>SUM(C31:J31)</f>
        <v>0</v>
      </c>
      <c r="L31" s="384"/>
      <c r="M31" s="385"/>
      <c r="N31" s="183"/>
      <c r="O31" s="169"/>
      <c r="P31" s="200">
        <f>SUM(L31:O31)</f>
        <v>0</v>
      </c>
      <c r="Q31" s="201">
        <f>K31*12+P31</f>
        <v>0</v>
      </c>
      <c r="R31" s="165"/>
      <c r="S31" s="165"/>
      <c r="T31" s="165"/>
      <c r="U31" s="165"/>
      <c r="V31" s="165"/>
      <c r="W31" s="165"/>
      <c r="X31" s="165"/>
    </row>
    <row r="32" spans="1:25" ht="23.25" customHeight="1" x14ac:dyDescent="0.3">
      <c r="B32" s="160" t="s">
        <v>320</v>
      </c>
      <c r="C32" s="169"/>
      <c r="D32" s="389"/>
      <c r="E32" s="389"/>
      <c r="F32" s="169"/>
      <c r="G32" s="169"/>
      <c r="H32" s="169"/>
      <c r="I32" s="169"/>
      <c r="J32" s="169"/>
      <c r="K32" s="203">
        <f>SUM(C32:J32)</f>
        <v>0</v>
      </c>
      <c r="L32" s="384"/>
      <c r="M32" s="385"/>
      <c r="N32" s="183"/>
      <c r="O32" s="169"/>
      <c r="P32" s="200">
        <f>SUM(L32:O32)</f>
        <v>0</v>
      </c>
      <c r="Q32" s="201">
        <f>K32*12+P32</f>
        <v>0</v>
      </c>
      <c r="R32" s="165"/>
      <c r="S32" s="165"/>
      <c r="T32" s="165"/>
      <c r="U32" s="165"/>
      <c r="V32" s="165"/>
      <c r="W32" s="165"/>
      <c r="X32" s="165"/>
    </row>
    <row r="33" spans="1:24" ht="28.5" customHeight="1" x14ac:dyDescent="0.3">
      <c r="B33" s="166" t="s">
        <v>321</v>
      </c>
      <c r="C33" s="167"/>
      <c r="D33" s="390"/>
      <c r="E33" s="390"/>
      <c r="F33" s="167"/>
      <c r="G33" s="167"/>
      <c r="H33" s="167"/>
      <c r="I33" s="167"/>
      <c r="J33" s="167"/>
      <c r="K33" s="204">
        <f>SUM(C33:J33)</f>
        <v>0</v>
      </c>
      <c r="L33" s="386"/>
      <c r="M33" s="387"/>
      <c r="N33" s="184"/>
      <c r="O33" s="167"/>
      <c r="P33" s="202">
        <f>SUM(L33:O33)</f>
        <v>0</v>
      </c>
      <c r="Q33" s="201">
        <f>K33*12+P33</f>
        <v>0</v>
      </c>
      <c r="R33" s="165"/>
      <c r="S33" s="165"/>
      <c r="T33" s="165"/>
      <c r="U33" s="165"/>
      <c r="V33" s="165"/>
      <c r="W33" s="165"/>
      <c r="X33" s="165"/>
    </row>
    <row r="34" spans="1:24" x14ac:dyDescent="0.3">
      <c r="B34" s="164"/>
      <c r="C34" s="164"/>
      <c r="D34" s="164"/>
      <c r="E34" s="164"/>
      <c r="F34" s="164"/>
      <c r="G34" s="164"/>
      <c r="H34" s="164"/>
      <c r="I34" s="164"/>
      <c r="J34" s="164"/>
      <c r="K34" s="164"/>
      <c r="L34" s="164"/>
      <c r="M34" s="164"/>
      <c r="N34" s="164"/>
      <c r="O34" s="164"/>
      <c r="P34" s="164"/>
      <c r="Q34" s="164"/>
      <c r="R34" s="165"/>
      <c r="S34" s="165"/>
      <c r="T34" s="165"/>
      <c r="U34" s="165"/>
      <c r="V34" s="165"/>
      <c r="W34" s="165"/>
      <c r="X34" s="165"/>
    </row>
    <row r="35" spans="1:24" ht="16.5" customHeight="1" x14ac:dyDescent="0.3">
      <c r="B35" s="379" t="s">
        <v>381</v>
      </c>
      <c r="C35" s="379"/>
      <c r="D35" s="379"/>
      <c r="E35" s="379"/>
      <c r="F35" s="379"/>
      <c r="G35" s="379"/>
      <c r="H35" s="379"/>
      <c r="I35" s="379"/>
      <c r="J35" s="379"/>
      <c r="K35" s="379"/>
      <c r="L35" s="379"/>
      <c r="M35" s="379"/>
      <c r="N35" s="379"/>
      <c r="O35" s="379"/>
      <c r="P35" s="379"/>
      <c r="Q35" s="379"/>
      <c r="R35" s="379"/>
      <c r="S35" s="379"/>
      <c r="T35" s="379"/>
      <c r="U35" s="379"/>
      <c r="V35" s="165"/>
      <c r="W35" s="165"/>
      <c r="X35" s="165"/>
    </row>
    <row r="36" spans="1:24" s="188" customFormat="1" ht="42.75" customHeight="1" thickBot="1" x14ac:dyDescent="0.3">
      <c r="A36" s="31"/>
      <c r="B36" s="185"/>
      <c r="C36" s="178" t="s">
        <v>359</v>
      </c>
      <c r="D36" s="178" t="s">
        <v>349</v>
      </c>
      <c r="E36" s="178" t="s">
        <v>352</v>
      </c>
      <c r="F36" s="185" t="s">
        <v>353</v>
      </c>
      <c r="G36" s="185" t="s">
        <v>362</v>
      </c>
      <c r="H36" s="178" t="s">
        <v>369</v>
      </c>
      <c r="I36" s="178" t="s">
        <v>348</v>
      </c>
      <c r="J36" s="178" t="s">
        <v>370</v>
      </c>
      <c r="K36" s="178" t="s">
        <v>371</v>
      </c>
      <c r="L36" s="383" t="s">
        <v>373</v>
      </c>
      <c r="M36" s="383"/>
      <c r="N36" s="178" t="s">
        <v>372</v>
      </c>
      <c r="O36" s="178" t="s">
        <v>374</v>
      </c>
      <c r="P36" s="178" t="s">
        <v>375</v>
      </c>
      <c r="Q36" s="178" t="s">
        <v>376</v>
      </c>
      <c r="R36" s="178" t="s">
        <v>377</v>
      </c>
      <c r="S36" s="178" t="s">
        <v>378</v>
      </c>
      <c r="T36" s="178" t="s">
        <v>379</v>
      </c>
      <c r="U36" s="178" t="s">
        <v>380</v>
      </c>
      <c r="V36" s="186"/>
      <c r="W36" s="186"/>
      <c r="X36" s="187"/>
    </row>
    <row r="37" spans="1:24" ht="22.5" customHeight="1" thickTop="1" x14ac:dyDescent="0.3">
      <c r="B37" s="160" t="s">
        <v>319</v>
      </c>
      <c r="C37" s="189"/>
      <c r="D37" s="189"/>
      <c r="E37" s="189"/>
      <c r="F37" s="189"/>
      <c r="G37" s="189"/>
      <c r="H37" s="189"/>
      <c r="I37" s="190" t="s">
        <v>147</v>
      </c>
      <c r="J37" s="190" t="s">
        <v>147</v>
      </c>
      <c r="K37" s="190" t="s">
        <v>147</v>
      </c>
      <c r="L37" s="399" t="s">
        <v>147</v>
      </c>
      <c r="M37" s="399"/>
      <c r="N37" s="190" t="s">
        <v>147</v>
      </c>
      <c r="O37" s="190" t="s">
        <v>147</v>
      </c>
      <c r="P37" s="190" t="s">
        <v>147</v>
      </c>
      <c r="Q37" s="190" t="s">
        <v>147</v>
      </c>
      <c r="R37" s="190" t="s">
        <v>147</v>
      </c>
      <c r="S37" s="190" t="s">
        <v>147</v>
      </c>
      <c r="T37" s="190" t="s">
        <v>147</v>
      </c>
      <c r="U37" s="190" t="s">
        <v>147</v>
      </c>
      <c r="V37" s="165"/>
      <c r="W37" s="165"/>
      <c r="X37" s="165"/>
    </row>
    <row r="38" spans="1:24" ht="26.25" customHeight="1" x14ac:dyDescent="0.3">
      <c r="B38" s="160" t="s">
        <v>320</v>
      </c>
      <c r="C38" s="189"/>
      <c r="D38" s="189"/>
      <c r="E38" s="189"/>
      <c r="F38" s="189"/>
      <c r="G38" s="189"/>
      <c r="H38" s="189"/>
      <c r="I38" s="190" t="s">
        <v>147</v>
      </c>
      <c r="J38" s="190" t="s">
        <v>147</v>
      </c>
      <c r="K38" s="190" t="s">
        <v>147</v>
      </c>
      <c r="L38" s="398" t="s">
        <v>147</v>
      </c>
      <c r="M38" s="398"/>
      <c r="N38" s="190" t="s">
        <v>147</v>
      </c>
      <c r="O38" s="190" t="s">
        <v>147</v>
      </c>
      <c r="P38" s="190" t="s">
        <v>147</v>
      </c>
      <c r="Q38" s="190" t="s">
        <v>147</v>
      </c>
      <c r="R38" s="190" t="s">
        <v>147</v>
      </c>
      <c r="S38" s="190" t="s">
        <v>147</v>
      </c>
      <c r="T38" s="190" t="s">
        <v>147</v>
      </c>
      <c r="U38" s="190" t="s">
        <v>147</v>
      </c>
      <c r="V38" s="165"/>
      <c r="W38" s="165"/>
      <c r="X38" s="165"/>
    </row>
    <row r="39" spans="1:24" ht="25.5" customHeight="1" x14ac:dyDescent="0.3">
      <c r="B39" s="166" t="s">
        <v>321</v>
      </c>
      <c r="C39" s="191"/>
      <c r="D39" s="191"/>
      <c r="E39" s="192"/>
      <c r="F39" s="192"/>
      <c r="G39" s="192"/>
      <c r="H39" s="192"/>
      <c r="I39" s="193" t="s">
        <v>147</v>
      </c>
      <c r="J39" s="193" t="s">
        <v>147</v>
      </c>
      <c r="K39" s="193" t="s">
        <v>147</v>
      </c>
      <c r="L39" s="391" t="s">
        <v>147</v>
      </c>
      <c r="M39" s="391"/>
      <c r="N39" s="193" t="s">
        <v>147</v>
      </c>
      <c r="O39" s="193" t="s">
        <v>147</v>
      </c>
      <c r="P39" s="193" t="s">
        <v>147</v>
      </c>
      <c r="Q39" s="193" t="s">
        <v>147</v>
      </c>
      <c r="R39" s="193" t="s">
        <v>147</v>
      </c>
      <c r="S39" s="193" t="s">
        <v>147</v>
      </c>
      <c r="T39" s="193" t="s">
        <v>147</v>
      </c>
      <c r="U39" s="193" t="s">
        <v>147</v>
      </c>
      <c r="V39" s="165"/>
      <c r="W39" s="165"/>
      <c r="X39" s="165"/>
    </row>
    <row r="40" spans="1:24" ht="32.25" customHeight="1" x14ac:dyDescent="0.3">
      <c r="B40" s="370" t="s">
        <v>382</v>
      </c>
      <c r="C40" s="370"/>
      <c r="D40" s="370"/>
      <c r="E40" s="370"/>
      <c r="F40" s="370"/>
      <c r="G40" s="370"/>
      <c r="H40" s="370"/>
      <c r="I40" s="370"/>
      <c r="J40" s="370"/>
      <c r="K40" s="370"/>
      <c r="L40" s="194"/>
      <c r="M40" s="194"/>
      <c r="N40" s="164"/>
      <c r="O40" s="164"/>
      <c r="P40" s="164"/>
      <c r="Q40" s="164"/>
      <c r="R40" s="165"/>
      <c r="S40" s="165"/>
      <c r="T40" s="165"/>
      <c r="U40" s="165"/>
      <c r="V40" s="165"/>
      <c r="W40" s="165"/>
      <c r="X40" s="165"/>
    </row>
    <row r="41" spans="1:24" x14ac:dyDescent="0.3">
      <c r="B41" s="371"/>
      <c r="C41" s="371"/>
      <c r="D41" s="371"/>
      <c r="E41" s="371"/>
      <c r="F41" s="371"/>
      <c r="G41" s="371"/>
      <c r="H41" s="371"/>
      <c r="I41" s="371"/>
      <c r="J41" s="371"/>
      <c r="K41" s="371"/>
      <c r="L41" s="194"/>
      <c r="M41" s="194"/>
      <c r="N41" s="164"/>
      <c r="O41" s="164"/>
      <c r="P41" s="164"/>
      <c r="Q41" s="164"/>
      <c r="R41" s="165"/>
      <c r="S41" s="165"/>
      <c r="T41" s="165"/>
      <c r="U41" s="165"/>
      <c r="V41" s="165"/>
      <c r="W41" s="165"/>
      <c r="X41" s="165"/>
    </row>
    <row r="42" spans="1:24" x14ac:dyDescent="0.3">
      <c r="B42" s="194"/>
      <c r="C42" s="194"/>
      <c r="D42" s="194"/>
      <c r="E42" s="194"/>
      <c r="F42" s="194"/>
      <c r="G42" s="194"/>
      <c r="H42" s="194"/>
      <c r="I42" s="194"/>
      <c r="J42" s="194"/>
      <c r="K42" s="194"/>
      <c r="L42" s="194"/>
      <c r="M42" s="194"/>
      <c r="N42" s="164"/>
      <c r="O42" s="164"/>
      <c r="P42" s="164"/>
      <c r="Q42" s="164"/>
      <c r="R42" s="165"/>
      <c r="S42" s="165"/>
      <c r="T42" s="165"/>
      <c r="U42" s="165"/>
      <c r="V42" s="165"/>
      <c r="W42" s="165"/>
      <c r="X42" s="165"/>
    </row>
    <row r="43" spans="1:24" x14ac:dyDescent="0.3">
      <c r="B43" s="372" t="s">
        <v>336</v>
      </c>
      <c r="C43" s="372"/>
      <c r="D43" s="372"/>
      <c r="E43" s="372"/>
      <c r="F43" s="372"/>
      <c r="G43" s="372"/>
      <c r="H43" s="372"/>
      <c r="I43" s="372"/>
      <c r="J43" s="372"/>
      <c r="K43" s="372"/>
      <c r="L43" s="194"/>
      <c r="M43" s="373" t="s">
        <v>205</v>
      </c>
      <c r="N43" s="373"/>
      <c r="O43" s="373"/>
      <c r="P43" s="373"/>
      <c r="Q43" s="373"/>
      <c r="R43" s="373"/>
      <c r="S43" s="373"/>
      <c r="T43" s="373"/>
      <c r="U43" s="373"/>
      <c r="V43" s="165"/>
      <c r="W43" s="165"/>
      <c r="X43" s="165"/>
    </row>
    <row r="44" spans="1:24" ht="16.5" customHeight="1" x14ac:dyDescent="0.3">
      <c r="B44" s="375" t="s">
        <v>345</v>
      </c>
      <c r="C44" s="375"/>
      <c r="D44" s="375"/>
      <c r="E44" s="375"/>
      <c r="F44" s="375"/>
      <c r="G44" s="375"/>
      <c r="H44" s="375"/>
      <c r="I44" s="375"/>
      <c r="J44" s="375"/>
      <c r="K44" s="375"/>
      <c r="L44" s="195"/>
      <c r="M44" s="375" t="s">
        <v>388</v>
      </c>
      <c r="N44" s="375"/>
      <c r="O44" s="375"/>
      <c r="P44" s="375"/>
      <c r="Q44" s="375"/>
      <c r="R44" s="375"/>
      <c r="S44" s="375"/>
      <c r="T44" s="375"/>
      <c r="U44" s="375"/>
      <c r="V44" s="165"/>
      <c r="W44" s="165"/>
      <c r="X44" s="165"/>
    </row>
    <row r="45" spans="1:24" ht="27" customHeight="1" x14ac:dyDescent="0.3">
      <c r="B45" s="374" t="s">
        <v>346</v>
      </c>
      <c r="C45" s="374"/>
      <c r="D45" s="374"/>
      <c r="E45" s="374"/>
      <c r="F45" s="374"/>
      <c r="G45" s="374"/>
      <c r="H45" s="374"/>
      <c r="I45" s="374"/>
      <c r="J45" s="374"/>
      <c r="K45" s="374"/>
      <c r="L45" s="196"/>
      <c r="M45" s="375"/>
      <c r="N45" s="375"/>
      <c r="O45" s="375"/>
      <c r="P45" s="375"/>
      <c r="Q45" s="375"/>
      <c r="R45" s="375"/>
      <c r="S45" s="375"/>
      <c r="T45" s="375"/>
      <c r="U45" s="375"/>
      <c r="V45" s="165"/>
      <c r="W45" s="165"/>
      <c r="X45" s="165"/>
    </row>
    <row r="46" spans="1:24" ht="16.5" customHeight="1" x14ac:dyDescent="0.3">
      <c r="B46" s="374"/>
      <c r="C46" s="374"/>
      <c r="D46" s="374"/>
      <c r="E46" s="374"/>
      <c r="F46" s="374"/>
      <c r="G46" s="374"/>
      <c r="H46" s="374"/>
      <c r="I46" s="374"/>
      <c r="J46" s="374"/>
      <c r="K46" s="374"/>
      <c r="L46" s="196"/>
      <c r="M46" s="375" t="s">
        <v>391</v>
      </c>
      <c r="N46" s="375"/>
      <c r="O46" s="375"/>
      <c r="P46" s="375"/>
      <c r="Q46" s="375"/>
      <c r="R46" s="375"/>
      <c r="S46" s="375"/>
      <c r="T46" s="375"/>
      <c r="U46" s="375"/>
      <c r="V46" s="165"/>
      <c r="W46" s="165"/>
      <c r="X46" s="165"/>
    </row>
    <row r="47" spans="1:24" ht="25.5" customHeight="1" x14ac:dyDescent="0.3">
      <c r="B47" s="194" t="s">
        <v>383</v>
      </c>
      <c r="C47" s="194"/>
      <c r="D47" s="194"/>
      <c r="E47" s="194"/>
      <c r="F47" s="194"/>
      <c r="G47" s="194"/>
      <c r="H47" s="194"/>
      <c r="I47" s="194"/>
      <c r="J47" s="194"/>
      <c r="K47" s="194"/>
      <c r="L47" s="164"/>
      <c r="M47" s="375"/>
      <c r="N47" s="375"/>
      <c r="O47" s="375"/>
      <c r="P47" s="375"/>
      <c r="Q47" s="375"/>
      <c r="R47" s="375"/>
      <c r="S47" s="375"/>
      <c r="T47" s="375"/>
      <c r="U47" s="375"/>
      <c r="V47" s="165"/>
      <c r="W47" s="165"/>
      <c r="X47" s="165"/>
    </row>
    <row r="48" spans="1:24" ht="16.5" customHeight="1" x14ac:dyDescent="0.3">
      <c r="B48" s="374" t="s">
        <v>384</v>
      </c>
      <c r="C48" s="374"/>
      <c r="D48" s="374"/>
      <c r="E48" s="374"/>
      <c r="F48" s="374"/>
      <c r="G48" s="374"/>
      <c r="H48" s="374"/>
      <c r="I48" s="374"/>
      <c r="J48" s="374"/>
      <c r="K48" s="374"/>
      <c r="L48" s="164"/>
      <c r="M48" s="375" t="s">
        <v>389</v>
      </c>
      <c r="N48" s="375"/>
      <c r="O48" s="375"/>
      <c r="P48" s="375"/>
      <c r="Q48" s="375"/>
      <c r="R48" s="375"/>
      <c r="S48" s="375"/>
      <c r="T48" s="375"/>
      <c r="U48" s="375"/>
      <c r="V48" s="165"/>
      <c r="W48" s="165"/>
      <c r="X48" s="165"/>
    </row>
    <row r="49" spans="1:24" x14ac:dyDescent="0.3">
      <c r="B49" s="374"/>
      <c r="C49" s="374"/>
      <c r="D49" s="374"/>
      <c r="E49" s="374"/>
      <c r="F49" s="374"/>
      <c r="G49" s="374"/>
      <c r="H49" s="374"/>
      <c r="I49" s="374"/>
      <c r="J49" s="374"/>
      <c r="K49" s="374"/>
      <c r="L49" s="164"/>
      <c r="M49" s="375"/>
      <c r="N49" s="375"/>
      <c r="O49" s="375"/>
      <c r="P49" s="375"/>
      <c r="Q49" s="375"/>
      <c r="R49" s="375"/>
      <c r="S49" s="375"/>
      <c r="T49" s="375"/>
      <c r="U49" s="375"/>
      <c r="V49" s="165"/>
      <c r="W49" s="165"/>
      <c r="X49" s="165"/>
    </row>
    <row r="50" spans="1:24" ht="18.75" customHeight="1" x14ac:dyDescent="0.3">
      <c r="B50" s="376" t="s">
        <v>385</v>
      </c>
      <c r="C50" s="376"/>
      <c r="D50" s="376"/>
      <c r="E50" s="376"/>
      <c r="F50" s="376"/>
      <c r="G50" s="376"/>
      <c r="H50" s="376"/>
      <c r="I50" s="376"/>
      <c r="J50" s="376"/>
      <c r="K50" s="376"/>
      <c r="L50" s="164"/>
      <c r="M50" s="375"/>
      <c r="N50" s="375"/>
      <c r="O50" s="375"/>
      <c r="P50" s="375"/>
      <c r="Q50" s="375"/>
      <c r="R50" s="375"/>
      <c r="S50" s="375"/>
      <c r="T50" s="375"/>
      <c r="U50" s="375"/>
      <c r="V50" s="165"/>
      <c r="W50" s="165"/>
      <c r="X50" s="165"/>
    </row>
    <row r="51" spans="1:24" s="60" customFormat="1" ht="29.25" customHeight="1" x14ac:dyDescent="0.25">
      <c r="A51" s="33"/>
      <c r="B51" s="374" t="s">
        <v>386</v>
      </c>
      <c r="C51" s="374"/>
      <c r="D51" s="374"/>
      <c r="E51" s="374"/>
      <c r="F51" s="374"/>
      <c r="G51" s="374"/>
      <c r="H51" s="374"/>
      <c r="I51" s="374"/>
      <c r="J51" s="374"/>
      <c r="K51" s="374"/>
      <c r="L51" s="194"/>
      <c r="M51" s="375" t="s">
        <v>390</v>
      </c>
      <c r="N51" s="375"/>
      <c r="O51" s="375"/>
      <c r="P51" s="375"/>
      <c r="Q51" s="375"/>
      <c r="R51" s="375"/>
      <c r="S51" s="375"/>
      <c r="T51" s="375"/>
      <c r="U51" s="375"/>
      <c r="V51" s="197"/>
      <c r="W51" s="197"/>
      <c r="X51" s="197"/>
    </row>
    <row r="52" spans="1:24" s="60" customFormat="1" ht="13.5" customHeight="1" x14ac:dyDescent="0.25">
      <c r="A52" s="33"/>
      <c r="B52" s="374"/>
      <c r="C52" s="374"/>
      <c r="D52" s="374"/>
      <c r="E52" s="374"/>
      <c r="F52" s="374"/>
      <c r="G52" s="374"/>
      <c r="H52" s="374"/>
      <c r="I52" s="374"/>
      <c r="J52" s="374"/>
      <c r="K52" s="374"/>
      <c r="L52" s="194"/>
      <c r="M52" s="374" t="s">
        <v>392</v>
      </c>
      <c r="N52" s="374"/>
      <c r="O52" s="374"/>
      <c r="P52" s="374"/>
      <c r="Q52" s="374"/>
      <c r="R52" s="374"/>
      <c r="S52" s="374"/>
      <c r="T52" s="374"/>
      <c r="U52" s="374"/>
      <c r="V52" s="197"/>
      <c r="W52" s="197"/>
      <c r="X52" s="197"/>
    </row>
    <row r="53" spans="1:24" s="60" customFormat="1" ht="24" customHeight="1" x14ac:dyDescent="0.25">
      <c r="A53" s="33"/>
      <c r="B53" s="374" t="s">
        <v>387</v>
      </c>
      <c r="C53" s="374"/>
      <c r="D53" s="374"/>
      <c r="E53" s="374"/>
      <c r="F53" s="374"/>
      <c r="G53" s="374"/>
      <c r="H53" s="374"/>
      <c r="I53" s="374"/>
      <c r="J53" s="374"/>
      <c r="K53" s="374"/>
      <c r="L53" s="194"/>
      <c r="M53" s="374"/>
      <c r="N53" s="374"/>
      <c r="O53" s="374"/>
      <c r="P53" s="374"/>
      <c r="Q53" s="374"/>
      <c r="R53" s="374"/>
      <c r="S53" s="374"/>
      <c r="T53" s="374"/>
      <c r="U53" s="374"/>
      <c r="V53" s="197"/>
      <c r="W53" s="197"/>
      <c r="X53" s="197"/>
    </row>
    <row r="54" spans="1:24" s="60" customFormat="1" ht="13.5" x14ac:dyDescent="0.25">
      <c r="A54" s="33"/>
      <c r="B54" s="374"/>
      <c r="C54" s="374"/>
      <c r="D54" s="374"/>
      <c r="E54" s="374"/>
      <c r="F54" s="374"/>
      <c r="G54" s="374"/>
      <c r="H54" s="374"/>
      <c r="I54" s="374"/>
      <c r="J54" s="374"/>
      <c r="K54" s="374"/>
      <c r="L54" s="194"/>
      <c r="M54" s="374"/>
      <c r="N54" s="374"/>
      <c r="O54" s="374"/>
      <c r="P54" s="374"/>
      <c r="Q54" s="374"/>
      <c r="R54" s="374"/>
      <c r="S54" s="374"/>
      <c r="T54" s="374"/>
      <c r="U54" s="374"/>
      <c r="V54" s="197"/>
      <c r="W54" s="197"/>
      <c r="X54" s="197"/>
    </row>
    <row r="55" spans="1:24" s="60" customFormat="1" ht="35.25" customHeight="1" x14ac:dyDescent="0.25">
      <c r="A55" s="33"/>
      <c r="B55" s="374"/>
      <c r="C55" s="374"/>
      <c r="D55" s="374"/>
      <c r="E55" s="374"/>
      <c r="F55" s="374"/>
      <c r="G55" s="374"/>
      <c r="H55" s="374"/>
      <c r="I55" s="374"/>
      <c r="J55" s="374"/>
      <c r="K55" s="374"/>
      <c r="L55" s="194"/>
      <c r="M55" s="374" t="s">
        <v>393</v>
      </c>
      <c r="N55" s="374"/>
      <c r="O55" s="374"/>
      <c r="P55" s="374"/>
      <c r="Q55" s="374"/>
      <c r="R55" s="374"/>
      <c r="S55" s="374"/>
      <c r="T55" s="374"/>
      <c r="U55" s="374"/>
      <c r="V55" s="197"/>
      <c r="W55" s="197"/>
      <c r="X55" s="197"/>
    </row>
    <row r="56" spans="1:24" s="60" customFormat="1" ht="24" customHeight="1" x14ac:dyDescent="0.25">
      <c r="A56" s="33"/>
      <c r="B56" s="33"/>
      <c r="C56" s="33"/>
      <c r="D56" s="33"/>
      <c r="E56" s="33"/>
      <c r="F56" s="33"/>
      <c r="G56" s="33"/>
      <c r="H56" s="33"/>
      <c r="I56" s="33"/>
      <c r="J56" s="33"/>
      <c r="K56" s="33"/>
      <c r="L56" s="33"/>
      <c r="M56" s="33" t="s">
        <v>394</v>
      </c>
    </row>
    <row r="57" spans="1:24" x14ac:dyDescent="0.3">
      <c r="M57" s="261" t="s">
        <v>395</v>
      </c>
      <c r="N57" s="261"/>
      <c r="O57" s="261"/>
      <c r="P57" s="261"/>
      <c r="Q57" s="261"/>
      <c r="R57" s="261"/>
      <c r="S57" s="261"/>
      <c r="T57" s="261"/>
      <c r="U57" s="261"/>
    </row>
    <row r="58" spans="1:24" x14ac:dyDescent="0.3">
      <c r="M58" s="261"/>
      <c r="N58" s="261"/>
      <c r="O58" s="261"/>
      <c r="P58" s="261"/>
      <c r="Q58" s="261"/>
      <c r="R58" s="261"/>
      <c r="S58" s="261"/>
      <c r="T58" s="261"/>
      <c r="U58" s="261"/>
    </row>
  </sheetData>
  <sheetProtection algorithmName="SHA-512" hashValue="OaLRaFvRSo5or1mHoWZ0G+hUnJAY3FGVPa1T+fZK4d8C+gg6cS8PTOM6JPm3o0mVnnBml6iDcXWQILInRFMRiA==" saltValue="ph2mN2Aqc6O/E2H2Ds3+6w==" spinCount="100000" sheet="1" objects="1" scenarios="1"/>
  <mergeCells count="48">
    <mergeCell ref="B9:N10"/>
    <mergeCell ref="B11:N12"/>
    <mergeCell ref="B15:N15"/>
    <mergeCell ref="B16:N16"/>
    <mergeCell ref="C17:D17"/>
    <mergeCell ref="B13:N13"/>
    <mergeCell ref="K17:L17"/>
    <mergeCell ref="L39:M39"/>
    <mergeCell ref="C25:D25"/>
    <mergeCell ref="B23:N24"/>
    <mergeCell ref="B26:N27"/>
    <mergeCell ref="C18:D18"/>
    <mergeCell ref="C19:D19"/>
    <mergeCell ref="C20:D20"/>
    <mergeCell ref="K18:L18"/>
    <mergeCell ref="K19:L19"/>
    <mergeCell ref="K20:L20"/>
    <mergeCell ref="L38:M38"/>
    <mergeCell ref="L37:M37"/>
    <mergeCell ref="L36:M36"/>
    <mergeCell ref="Q29:Q30"/>
    <mergeCell ref="B35:U35"/>
    <mergeCell ref="L29:P29"/>
    <mergeCell ref="B29:J29"/>
    <mergeCell ref="L30:M30"/>
    <mergeCell ref="L31:M31"/>
    <mergeCell ref="L32:M32"/>
    <mergeCell ref="L33:M33"/>
    <mergeCell ref="D30:E30"/>
    <mergeCell ref="D31:E31"/>
    <mergeCell ref="D32:E32"/>
    <mergeCell ref="D33:E33"/>
    <mergeCell ref="B40:K41"/>
    <mergeCell ref="B43:K43"/>
    <mergeCell ref="M43:U43"/>
    <mergeCell ref="M52:U54"/>
    <mergeCell ref="M57:U58"/>
    <mergeCell ref="M44:U45"/>
    <mergeCell ref="M55:U55"/>
    <mergeCell ref="M51:U51"/>
    <mergeCell ref="M48:U50"/>
    <mergeCell ref="M46:U47"/>
    <mergeCell ref="B44:K44"/>
    <mergeCell ref="B45:K46"/>
    <mergeCell ref="B48:K49"/>
    <mergeCell ref="B50:K50"/>
    <mergeCell ref="B51:K52"/>
    <mergeCell ref="B53:K55"/>
  </mergeCells>
  <conditionalFormatting sqref="C18:D22">
    <cfRule type="colorScale" priority="15">
      <colorScale>
        <cfvo type="min"/>
        <cfvo type="percentile" val="50"/>
        <cfvo type="max"/>
        <color rgb="FF63BE7B"/>
        <color rgb="FFFFEB84"/>
        <color rgb="FFF8696B"/>
      </colorScale>
    </cfRule>
  </conditionalFormatting>
  <conditionalFormatting sqref="K31:K33">
    <cfRule type="colorScale" priority="14">
      <colorScale>
        <cfvo type="min"/>
        <cfvo type="percentile" val="50"/>
        <cfvo type="max"/>
        <color rgb="FF63BE7B"/>
        <color rgb="FFFFEB84"/>
        <color rgb="FFF8696B"/>
      </colorScale>
    </cfRule>
  </conditionalFormatting>
  <conditionalFormatting sqref="N18:N22">
    <cfRule type="colorScale" priority="13">
      <colorScale>
        <cfvo type="min"/>
        <cfvo type="percentile" val="50"/>
        <cfvo type="max"/>
        <color rgb="FF63BE7B"/>
        <color rgb="FFFFEB84"/>
        <color rgb="FFF8696B"/>
      </colorScale>
    </cfRule>
  </conditionalFormatting>
  <conditionalFormatting sqref="P31:P33">
    <cfRule type="colorScale" priority="12">
      <colorScale>
        <cfvo type="min"/>
        <cfvo type="percentile" val="50"/>
        <cfvo type="max"/>
        <color rgb="FF63BE7B"/>
        <color rgb="FFFFEB84"/>
        <color rgb="FFF8696B"/>
      </colorScale>
    </cfRule>
  </conditionalFormatting>
  <conditionalFormatting sqref="Q31:Q33">
    <cfRule type="colorScale" priority="10">
      <colorScale>
        <cfvo type="min"/>
        <cfvo type="percentile" val="50"/>
        <cfvo type="max"/>
        <color rgb="FF63BE7B"/>
        <color rgb="FFFFEB84"/>
        <color rgb="FFF8696B"/>
      </colorScale>
    </cfRule>
  </conditionalFormatting>
  <conditionalFormatting sqref="I37:I39">
    <cfRule type="containsText" dxfId="41" priority="8" operator="containsText" text="No">
      <formula>NOT(ISERROR(SEARCH("No",I37)))</formula>
    </cfRule>
    <cfRule type="containsText" dxfId="40" priority="9" operator="containsText" text="Sí">
      <formula>NOT(ISERROR(SEARCH("Sí",I37)))</formula>
    </cfRule>
  </conditionalFormatting>
  <conditionalFormatting sqref="I37:I39">
    <cfRule type="containsText" dxfId="39" priority="7" operator="containsText" text="No aplica / No interesa">
      <formula>NOT(ISERROR(SEARCH("No aplica / No interesa",I37)))</formula>
    </cfRule>
  </conditionalFormatting>
  <conditionalFormatting sqref="J37:L39">
    <cfRule type="containsText" dxfId="38" priority="5" operator="containsText" text="No">
      <formula>NOT(ISERROR(SEARCH("No",J37)))</formula>
    </cfRule>
    <cfRule type="containsText" dxfId="37" priority="6" operator="containsText" text="Sí">
      <formula>NOT(ISERROR(SEARCH("Sí",J37)))</formula>
    </cfRule>
  </conditionalFormatting>
  <conditionalFormatting sqref="J37:L39">
    <cfRule type="containsText" dxfId="36" priority="4" operator="containsText" text="No aplica / No interesa">
      <formula>NOT(ISERROR(SEARCH("No aplica / No interesa",J37)))</formula>
    </cfRule>
  </conditionalFormatting>
  <conditionalFormatting sqref="N37:U39">
    <cfRule type="containsText" dxfId="35" priority="2" operator="containsText" text="No">
      <formula>NOT(ISERROR(SEARCH("No",N37)))</formula>
    </cfRule>
    <cfRule type="containsText" dxfId="34" priority="3" operator="containsText" text="Sí">
      <formula>NOT(ISERROR(SEARCH("Sí",N37)))</formula>
    </cfRule>
  </conditionalFormatting>
  <conditionalFormatting sqref="N37:U39">
    <cfRule type="containsText" dxfId="33" priority="1" operator="containsText" text="No aplica / No interesa">
      <formula>NOT(ISERROR(SEARCH("No aplica / No interesa",N37)))</formula>
    </cfRule>
  </conditionalFormatting>
  <dataValidations count="5">
    <dataValidation type="list" allowBlank="1" showInputMessage="1" showErrorMessage="1" sqref="I37:L39 N37:U39">
      <formula1>beneficio</formula1>
    </dataValidation>
    <dataValidation type="list" allowBlank="1" showInputMessage="1" showErrorMessage="1" sqref="D37:D39">
      <formula1>automática</formula1>
    </dataValidation>
    <dataValidation type="list" allowBlank="1" showInputMessage="1" showErrorMessage="1" sqref="F37">
      <formula1>Diesel</formula1>
    </dataValidation>
    <dataValidation type="list" allowBlank="1" showInputMessage="1" showErrorMessage="1" sqref="C37">
      <formula1>Nuevo</formula1>
    </dataValidation>
    <dataValidation type="list" allowBlank="1" showInputMessage="1" showErrorMessage="1" sqref="G37">
      <formula1>sedan</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C7D4"/>
  </sheetPr>
  <dimension ref="A7:T76"/>
  <sheetViews>
    <sheetView showGridLines="0" showRowColHeaders="0" topLeftCell="A16" zoomScale="90" zoomScaleNormal="90" workbookViewId="0">
      <selection activeCell="L53" activeCellId="4" sqref="B1:O18 C20:O22 C26:O30 C34:S52 L53:S68"/>
    </sheetView>
  </sheetViews>
  <sheetFormatPr baseColWidth="10" defaultColWidth="9.140625" defaultRowHeight="16.5" x14ac:dyDescent="0.3"/>
  <cols>
    <col min="1" max="1" width="9.140625" style="1"/>
    <col min="2" max="2" width="13.5703125" style="1" customWidth="1"/>
    <col min="3" max="3" width="12.28515625" style="1" customWidth="1"/>
    <col min="4" max="4" width="12.85546875" style="1" customWidth="1"/>
    <col min="5" max="5" width="14.85546875" style="1" customWidth="1"/>
    <col min="6" max="6" width="14.5703125" style="1" customWidth="1"/>
    <col min="7" max="7" width="12.7109375" style="1" customWidth="1"/>
    <col min="8" max="8" width="10.7109375" style="1" customWidth="1"/>
    <col min="9" max="9" width="10.42578125" style="1" customWidth="1"/>
    <col min="10" max="10" width="10.7109375" style="1" customWidth="1"/>
    <col min="11" max="11" width="10.42578125" style="1" customWidth="1"/>
    <col min="12" max="12" width="14.7109375" style="1" customWidth="1"/>
    <col min="13" max="13" width="13" style="1" customWidth="1"/>
    <col min="14" max="14" width="12.28515625" style="1" customWidth="1"/>
    <col min="15" max="15" width="12.7109375" style="1" customWidth="1"/>
    <col min="16" max="18" width="9.140625" style="1"/>
  </cols>
  <sheetData>
    <row r="7" spans="2:15" x14ac:dyDescent="0.3">
      <c r="B7" s="223"/>
      <c r="C7" s="223"/>
      <c r="D7" s="223"/>
      <c r="E7" s="223"/>
      <c r="F7" s="223"/>
      <c r="G7" s="223"/>
      <c r="H7" s="223"/>
      <c r="I7" s="223"/>
      <c r="J7" s="223"/>
      <c r="K7" s="223"/>
      <c r="L7" s="223"/>
      <c r="M7" s="223"/>
    </row>
    <row r="8" spans="2:15" x14ac:dyDescent="0.3">
      <c r="B8" s="223"/>
      <c r="C8" s="223"/>
      <c r="D8" s="223"/>
      <c r="E8" s="223"/>
      <c r="F8" s="223"/>
      <c r="G8" s="223"/>
      <c r="H8" s="223"/>
      <c r="I8" s="223"/>
      <c r="J8" s="223"/>
      <c r="K8" s="223"/>
      <c r="L8" s="223"/>
      <c r="M8" s="223"/>
    </row>
    <row r="9" spans="2:15" x14ac:dyDescent="0.3">
      <c r="B9" s="4"/>
      <c r="C9" s="4"/>
      <c r="D9" s="4"/>
      <c r="E9" s="4"/>
      <c r="F9" s="4"/>
      <c r="G9" s="4"/>
      <c r="H9" s="4"/>
      <c r="I9" s="4"/>
      <c r="J9" s="4"/>
      <c r="K9" s="4"/>
      <c r="L9" s="4"/>
      <c r="M9" s="4"/>
    </row>
    <row r="11" spans="2:15" ht="16.5" customHeight="1" x14ac:dyDescent="0.3">
      <c r="B11" s="223" t="s">
        <v>432</v>
      </c>
      <c r="C11" s="223"/>
      <c r="D11" s="223"/>
      <c r="E11" s="223"/>
      <c r="F11" s="223"/>
      <c r="G11" s="223"/>
      <c r="H11" s="223"/>
      <c r="I11" s="223"/>
      <c r="J11" s="223"/>
      <c r="K11" s="223"/>
      <c r="L11" s="223"/>
      <c r="M11" s="223"/>
      <c r="N11" s="223"/>
      <c r="O11" s="223"/>
    </row>
    <row r="12" spans="2:15" x14ac:dyDescent="0.3">
      <c r="B12" s="223"/>
      <c r="C12" s="223"/>
      <c r="D12" s="223"/>
      <c r="E12" s="223"/>
      <c r="F12" s="223"/>
      <c r="G12" s="223"/>
      <c r="H12" s="223"/>
      <c r="I12" s="223"/>
      <c r="J12" s="223"/>
      <c r="K12" s="223"/>
      <c r="L12" s="223"/>
      <c r="M12" s="223"/>
      <c r="N12" s="223"/>
      <c r="O12" s="223"/>
    </row>
    <row r="13" spans="2:15" ht="16.5" customHeight="1" x14ac:dyDescent="0.3">
      <c r="B13" s="405" t="s">
        <v>396</v>
      </c>
      <c r="C13" s="405"/>
      <c r="D13" s="405"/>
      <c r="E13" s="405"/>
      <c r="F13" s="405"/>
      <c r="G13" s="405"/>
      <c r="H13" s="405"/>
      <c r="I13" s="405"/>
      <c r="J13" s="405"/>
      <c r="K13" s="405"/>
      <c r="L13" s="405"/>
      <c r="M13" s="405"/>
      <c r="N13" s="405"/>
      <c r="O13" s="405"/>
    </row>
    <row r="14" spans="2:15" ht="24.75" customHeight="1" x14ac:dyDescent="0.3">
      <c r="B14" s="405"/>
      <c r="C14" s="405"/>
      <c r="D14" s="405"/>
      <c r="E14" s="405"/>
      <c r="F14" s="405"/>
      <c r="G14" s="405"/>
      <c r="H14" s="405"/>
      <c r="I14" s="405"/>
      <c r="J14" s="405"/>
      <c r="K14" s="405"/>
      <c r="L14" s="405"/>
      <c r="M14" s="405"/>
      <c r="N14" s="405"/>
      <c r="O14" s="405"/>
    </row>
    <row r="15" spans="2:15" ht="9" customHeight="1" x14ac:dyDescent="0.3">
      <c r="B15" s="416" t="s">
        <v>433</v>
      </c>
      <c r="C15" s="416"/>
      <c r="D15" s="416"/>
      <c r="E15" s="416"/>
      <c r="F15" s="416"/>
      <c r="G15" s="416"/>
      <c r="H15" s="416"/>
      <c r="I15" s="416"/>
      <c r="J15" s="416"/>
      <c r="K15" s="416"/>
      <c r="L15" s="416"/>
      <c r="M15" s="416"/>
      <c r="N15" s="416"/>
      <c r="O15" s="416"/>
    </row>
    <row r="16" spans="2:15" ht="6.75" customHeight="1" x14ac:dyDescent="0.3">
      <c r="B16" s="416"/>
      <c r="C16" s="416"/>
      <c r="D16" s="416"/>
      <c r="E16" s="416"/>
      <c r="F16" s="416"/>
      <c r="G16" s="416"/>
      <c r="H16" s="416"/>
      <c r="I16" s="416"/>
      <c r="J16" s="416"/>
      <c r="K16" s="416"/>
      <c r="L16" s="416"/>
      <c r="M16" s="416"/>
      <c r="N16" s="416"/>
      <c r="O16" s="416"/>
    </row>
    <row r="17" spans="1:18" x14ac:dyDescent="0.3">
      <c r="B17" s="416"/>
      <c r="C17" s="416"/>
      <c r="D17" s="416"/>
      <c r="E17" s="416"/>
      <c r="F17" s="416"/>
      <c r="G17" s="416"/>
      <c r="H17" s="416"/>
      <c r="I17" s="416"/>
      <c r="J17" s="416"/>
      <c r="K17" s="416"/>
      <c r="L17" s="416"/>
      <c r="M17" s="416"/>
      <c r="N17" s="416"/>
      <c r="O17" s="416"/>
    </row>
    <row r="18" spans="1:18" ht="26.25" customHeight="1" x14ac:dyDescent="0.3">
      <c r="B18" s="416"/>
      <c r="C18" s="416"/>
      <c r="D18" s="416"/>
      <c r="E18" s="416"/>
      <c r="F18" s="416"/>
      <c r="G18" s="416"/>
      <c r="H18" s="416"/>
      <c r="I18" s="416"/>
      <c r="J18" s="416"/>
      <c r="K18" s="416"/>
      <c r="L18" s="416"/>
      <c r="M18" s="416"/>
      <c r="N18" s="416"/>
      <c r="O18" s="416"/>
    </row>
    <row r="19" spans="1:18" x14ac:dyDescent="0.3">
      <c r="B19" s="6"/>
      <c r="C19" s="6"/>
      <c r="D19" s="6"/>
      <c r="E19" s="6"/>
      <c r="F19" s="6"/>
      <c r="G19" s="6"/>
      <c r="H19" s="6"/>
      <c r="I19" s="6"/>
      <c r="J19" s="6"/>
      <c r="K19" s="6"/>
    </row>
    <row r="20" spans="1:18" ht="16.5" customHeight="1" x14ac:dyDescent="0.3">
      <c r="B20" s="6"/>
      <c r="C20" s="419" t="s">
        <v>400</v>
      </c>
      <c r="D20" s="419"/>
      <c r="E20" s="419"/>
      <c r="F20" s="419"/>
      <c r="G20" s="419"/>
      <c r="H20" s="419"/>
      <c r="I20" s="419"/>
      <c r="J20" s="419"/>
      <c r="K20" s="419"/>
      <c r="L20" s="419"/>
      <c r="M20" s="419"/>
      <c r="N20" s="419"/>
      <c r="O20" s="419"/>
    </row>
    <row r="21" spans="1:18" ht="32.25" customHeight="1" x14ac:dyDescent="0.3">
      <c r="B21" s="6"/>
      <c r="C21" s="418" t="s">
        <v>434</v>
      </c>
      <c r="D21" s="418"/>
      <c r="E21" s="418"/>
      <c r="F21" s="418"/>
      <c r="G21" s="418"/>
      <c r="H21" s="418"/>
      <c r="I21" s="418"/>
      <c r="J21" s="418"/>
      <c r="K21" s="418"/>
      <c r="L21" s="418"/>
      <c r="M21" s="418"/>
      <c r="N21" s="418"/>
      <c r="O21" s="418"/>
    </row>
    <row r="22" spans="1:18" s="12" customFormat="1" ht="54" customHeight="1" thickBot="1" x14ac:dyDescent="0.3">
      <c r="A22" s="10"/>
      <c r="B22" s="7"/>
      <c r="C22" s="15" t="s">
        <v>406</v>
      </c>
      <c r="D22" s="18" t="s">
        <v>413</v>
      </c>
      <c r="E22" s="15" t="s">
        <v>402</v>
      </c>
      <c r="F22" s="15" t="s">
        <v>405</v>
      </c>
      <c r="G22" s="15" t="s">
        <v>408</v>
      </c>
      <c r="H22" s="15" t="s">
        <v>401</v>
      </c>
      <c r="I22" s="15" t="s">
        <v>403</v>
      </c>
      <c r="J22" s="15" t="s">
        <v>407</v>
      </c>
      <c r="K22" s="15" t="s">
        <v>414</v>
      </c>
      <c r="L22" s="15" t="s">
        <v>409</v>
      </c>
      <c r="M22" s="15" t="s">
        <v>410</v>
      </c>
      <c r="N22" s="15" t="s">
        <v>411</v>
      </c>
      <c r="O22" s="15" t="s">
        <v>412</v>
      </c>
      <c r="P22" s="10"/>
      <c r="Q22" s="10"/>
      <c r="R22" s="10"/>
    </row>
    <row r="23" spans="1:18" ht="39" customHeight="1" thickTop="1" x14ac:dyDescent="0.3">
      <c r="B23" s="9" t="s">
        <v>397</v>
      </c>
      <c r="C23" s="5"/>
      <c r="D23" s="19"/>
      <c r="E23" s="14"/>
      <c r="F23" s="14"/>
      <c r="G23" s="14"/>
      <c r="H23" s="5"/>
      <c r="I23" s="5"/>
      <c r="J23" s="5"/>
      <c r="K23" s="5"/>
      <c r="L23" s="5"/>
      <c r="M23" s="5"/>
      <c r="N23" s="5"/>
      <c r="O23" s="5"/>
    </row>
    <row r="24" spans="1:18" ht="48" customHeight="1" x14ac:dyDescent="0.3">
      <c r="B24" s="9" t="s">
        <v>398</v>
      </c>
      <c r="C24" s="5"/>
      <c r="D24" s="19"/>
      <c r="E24" s="14"/>
      <c r="F24" s="14"/>
      <c r="G24" s="14"/>
      <c r="H24" s="5"/>
      <c r="I24" s="5"/>
      <c r="J24" s="5"/>
      <c r="K24" s="5"/>
      <c r="L24" s="5"/>
      <c r="M24" s="5"/>
      <c r="N24" s="5"/>
      <c r="O24" s="5"/>
    </row>
    <row r="25" spans="1:18" ht="47.25" customHeight="1" x14ac:dyDescent="0.3">
      <c r="B25" s="9" t="s">
        <v>399</v>
      </c>
      <c r="C25" s="16"/>
      <c r="D25" s="20"/>
      <c r="E25" s="17"/>
      <c r="F25" s="17"/>
      <c r="G25" s="17"/>
      <c r="H25" s="16"/>
      <c r="I25" s="16"/>
      <c r="J25" s="16"/>
      <c r="K25" s="16"/>
      <c r="L25" s="16"/>
      <c r="M25" s="16"/>
      <c r="N25" s="16"/>
      <c r="O25" s="16"/>
    </row>
    <row r="26" spans="1:18" x14ac:dyDescent="0.3">
      <c r="C26" s="413" t="s">
        <v>435</v>
      </c>
      <c r="D26" s="413"/>
      <c r="E26" s="413"/>
      <c r="F26" s="413"/>
      <c r="G26" s="413"/>
      <c r="H26" s="413"/>
      <c r="I26" s="413"/>
      <c r="J26" s="413"/>
      <c r="K26" s="413"/>
      <c r="L26" s="413"/>
      <c r="M26" s="413"/>
      <c r="N26" s="413"/>
      <c r="O26" s="413"/>
    </row>
    <row r="27" spans="1:18" x14ac:dyDescent="0.3">
      <c r="C27" s="417"/>
      <c r="D27" s="417"/>
      <c r="E27" s="417"/>
      <c r="F27" s="417"/>
      <c r="G27" s="417"/>
      <c r="H27" s="417"/>
      <c r="I27" s="417"/>
      <c r="J27" s="417"/>
      <c r="K27" s="417"/>
      <c r="L27" s="417"/>
      <c r="M27" s="417"/>
      <c r="N27" s="417"/>
      <c r="O27" s="417"/>
    </row>
    <row r="28" spans="1:18" x14ac:dyDescent="0.3">
      <c r="C28" s="21" t="s">
        <v>415</v>
      </c>
      <c r="D28" s="21"/>
      <c r="E28" s="21"/>
      <c r="F28" s="21"/>
      <c r="G28" s="21"/>
      <c r="H28" s="21"/>
      <c r="I28" s="21"/>
      <c r="J28" s="21"/>
      <c r="K28" s="21"/>
      <c r="L28" s="21"/>
      <c r="M28" s="21"/>
      <c r="N28" s="21"/>
      <c r="O28" s="21"/>
    </row>
    <row r="29" spans="1:18" x14ac:dyDescent="0.3">
      <c r="C29" s="408" t="s">
        <v>511</v>
      </c>
      <c r="D29" s="408"/>
      <c r="E29" s="408"/>
      <c r="F29" s="408"/>
      <c r="G29" s="408"/>
      <c r="H29" s="408"/>
      <c r="I29" s="408"/>
      <c r="J29" s="408"/>
      <c r="K29" s="408"/>
      <c r="L29" s="408"/>
      <c r="M29" s="408"/>
      <c r="N29" s="408"/>
      <c r="O29" s="408"/>
    </row>
    <row r="30" spans="1:18" s="13" customFormat="1" ht="33" customHeight="1" thickBot="1" x14ac:dyDescent="0.3">
      <c r="A30" s="7"/>
      <c r="B30" s="7"/>
      <c r="C30" s="22" t="s">
        <v>404</v>
      </c>
      <c r="D30" s="22" t="s">
        <v>416</v>
      </c>
      <c r="E30" s="22" t="s">
        <v>417</v>
      </c>
      <c r="F30" s="22" t="s">
        <v>418</v>
      </c>
      <c r="G30" s="409" t="s">
        <v>419</v>
      </c>
      <c r="H30" s="409"/>
      <c r="I30" s="22" t="s">
        <v>420</v>
      </c>
      <c r="J30" s="409" t="s">
        <v>436</v>
      </c>
      <c r="K30" s="409"/>
      <c r="L30" s="22" t="s">
        <v>421</v>
      </c>
      <c r="M30" s="22" t="s">
        <v>422</v>
      </c>
      <c r="N30" s="22" t="s">
        <v>423</v>
      </c>
      <c r="O30" s="22" t="s">
        <v>424</v>
      </c>
      <c r="P30" s="7"/>
      <c r="Q30" s="7"/>
      <c r="R30" s="7"/>
    </row>
    <row r="31" spans="1:18" ht="33.75" thickTop="1" x14ac:dyDescent="0.3">
      <c r="B31" s="9" t="s">
        <v>397</v>
      </c>
      <c r="C31" s="8" t="s">
        <v>147</v>
      </c>
      <c r="D31" s="8" t="s">
        <v>147</v>
      </c>
      <c r="E31" s="8" t="s">
        <v>147</v>
      </c>
      <c r="F31" s="8" t="s">
        <v>147</v>
      </c>
      <c r="G31" s="410" t="s">
        <v>147</v>
      </c>
      <c r="H31" s="410"/>
      <c r="I31" s="8" t="s">
        <v>147</v>
      </c>
      <c r="J31" s="410" t="s">
        <v>147</v>
      </c>
      <c r="K31" s="410"/>
      <c r="L31" s="8" t="s">
        <v>147</v>
      </c>
      <c r="M31" s="8" t="s">
        <v>147</v>
      </c>
      <c r="N31" s="8" t="s">
        <v>147</v>
      </c>
      <c r="O31" s="8" t="s">
        <v>147</v>
      </c>
    </row>
    <row r="32" spans="1:18" ht="33" x14ac:dyDescent="0.3">
      <c r="B32" s="9" t="s">
        <v>398</v>
      </c>
      <c r="C32" s="8" t="s">
        <v>147</v>
      </c>
      <c r="D32" s="8" t="s">
        <v>147</v>
      </c>
      <c r="E32" s="8" t="s">
        <v>147</v>
      </c>
      <c r="F32" s="8" t="s">
        <v>147</v>
      </c>
      <c r="G32" s="411" t="s">
        <v>147</v>
      </c>
      <c r="H32" s="411"/>
      <c r="I32" s="8" t="s">
        <v>147</v>
      </c>
      <c r="J32" s="411" t="s">
        <v>147</v>
      </c>
      <c r="K32" s="411"/>
      <c r="L32" s="8" t="s">
        <v>147</v>
      </c>
      <c r="M32" s="8" t="s">
        <v>147</v>
      </c>
      <c r="N32" s="8" t="s">
        <v>147</v>
      </c>
      <c r="O32" s="8" t="s">
        <v>147</v>
      </c>
    </row>
    <row r="33" spans="2:19" ht="33" x14ac:dyDescent="0.3">
      <c r="B33" s="9" t="s">
        <v>399</v>
      </c>
      <c r="C33" s="11" t="s">
        <v>147</v>
      </c>
      <c r="D33" s="11" t="s">
        <v>147</v>
      </c>
      <c r="E33" s="11" t="s">
        <v>147</v>
      </c>
      <c r="F33" s="11" t="s">
        <v>147</v>
      </c>
      <c r="G33" s="412" t="s">
        <v>147</v>
      </c>
      <c r="H33" s="412"/>
      <c r="I33" s="11" t="s">
        <v>147</v>
      </c>
      <c r="J33" s="412" t="s">
        <v>147</v>
      </c>
      <c r="K33" s="412"/>
      <c r="L33" s="11" t="s">
        <v>147</v>
      </c>
      <c r="M33" s="11" t="s">
        <v>147</v>
      </c>
      <c r="N33" s="11" t="s">
        <v>147</v>
      </c>
      <c r="O33" s="11" t="s">
        <v>147</v>
      </c>
    </row>
    <row r="34" spans="2:19" x14ac:dyDescent="0.3">
      <c r="C34" s="413" t="s">
        <v>425</v>
      </c>
      <c r="D34" s="413"/>
      <c r="E34" s="413"/>
      <c r="F34" s="413"/>
      <c r="G34" s="413"/>
      <c r="H34" s="413"/>
      <c r="I34" s="413"/>
      <c r="J34" s="413"/>
      <c r="K34" s="413"/>
      <c r="L34" s="413"/>
      <c r="M34" s="413"/>
      <c r="N34" s="413"/>
      <c r="O34" s="413"/>
    </row>
    <row r="35" spans="2:19" x14ac:dyDescent="0.3">
      <c r="C35" s="414"/>
      <c r="D35" s="414"/>
      <c r="E35" s="414"/>
      <c r="F35" s="414"/>
      <c r="G35" s="414"/>
      <c r="H35" s="414"/>
      <c r="I35" s="414"/>
      <c r="J35" s="414"/>
      <c r="K35" s="414"/>
      <c r="L35" s="414"/>
      <c r="M35" s="414"/>
      <c r="N35" s="414"/>
      <c r="O35" s="414"/>
    </row>
    <row r="36" spans="2:19" x14ac:dyDescent="0.3">
      <c r="C36" s="415"/>
      <c r="D36" s="415"/>
      <c r="E36" s="415"/>
      <c r="F36" s="415"/>
      <c r="G36" s="415"/>
      <c r="H36" s="415"/>
      <c r="I36" s="415"/>
      <c r="J36" s="415"/>
      <c r="K36" s="415"/>
      <c r="L36" s="415"/>
      <c r="M36" s="415"/>
      <c r="N36" s="415"/>
      <c r="O36" s="415"/>
    </row>
    <row r="38" spans="2:19" x14ac:dyDescent="0.3">
      <c r="C38" s="406" t="s">
        <v>205</v>
      </c>
      <c r="D38" s="406"/>
      <c r="E38" s="406"/>
      <c r="F38" s="406"/>
      <c r="G38" s="406"/>
      <c r="H38" s="406"/>
      <c r="I38" s="406"/>
      <c r="J38" s="406"/>
      <c r="K38" s="406"/>
      <c r="M38" s="406" t="s">
        <v>512</v>
      </c>
      <c r="N38" s="406"/>
      <c r="O38" s="406"/>
      <c r="P38" s="406"/>
      <c r="Q38" s="406"/>
      <c r="R38" s="406"/>
      <c r="S38" s="406"/>
    </row>
    <row r="39" spans="2:19" ht="16.5" customHeight="1" x14ac:dyDescent="0.3">
      <c r="C39" s="223" t="s">
        <v>426</v>
      </c>
      <c r="D39" s="223"/>
      <c r="E39" s="223"/>
      <c r="F39" s="223"/>
      <c r="G39" s="223"/>
      <c r="H39" s="223"/>
      <c r="I39" s="223"/>
      <c r="J39" s="223"/>
      <c r="K39" s="223"/>
      <c r="M39" s="407" t="s">
        <v>517</v>
      </c>
      <c r="N39" s="407"/>
      <c r="O39" s="407"/>
      <c r="P39" s="407"/>
      <c r="Q39" s="407"/>
      <c r="R39" s="407"/>
      <c r="S39" s="407"/>
    </row>
    <row r="40" spans="2:19" x14ac:dyDescent="0.3">
      <c r="C40" s="223"/>
      <c r="D40" s="223"/>
      <c r="E40" s="223"/>
      <c r="F40" s="223"/>
      <c r="G40" s="223"/>
      <c r="H40" s="223"/>
      <c r="I40" s="223"/>
      <c r="J40" s="223"/>
      <c r="K40" s="223"/>
      <c r="M40" s="407"/>
      <c r="N40" s="407"/>
      <c r="O40" s="407"/>
      <c r="P40" s="407"/>
      <c r="Q40" s="407"/>
      <c r="R40" s="407"/>
      <c r="S40" s="407"/>
    </row>
    <row r="41" spans="2:19" ht="16.5" customHeight="1" x14ac:dyDescent="0.3">
      <c r="C41" s="223" t="s">
        <v>437</v>
      </c>
      <c r="D41" s="223"/>
      <c r="E41" s="223"/>
      <c r="F41" s="223"/>
      <c r="G41" s="223"/>
      <c r="H41" s="223"/>
      <c r="I41" s="223"/>
      <c r="J41" s="223"/>
      <c r="K41" s="223"/>
      <c r="M41" s="407"/>
      <c r="N41" s="407"/>
      <c r="O41" s="407"/>
      <c r="P41" s="407"/>
      <c r="Q41" s="407"/>
      <c r="R41" s="407"/>
      <c r="S41" s="407"/>
    </row>
    <row r="42" spans="2:19" x14ac:dyDescent="0.3">
      <c r="C42" s="223"/>
      <c r="D42" s="223"/>
      <c r="E42" s="223"/>
      <c r="F42" s="223"/>
      <c r="G42" s="223"/>
      <c r="H42" s="223"/>
      <c r="I42" s="223"/>
      <c r="J42" s="223"/>
      <c r="K42" s="223"/>
      <c r="M42" s="407"/>
      <c r="N42" s="407"/>
      <c r="O42" s="407"/>
      <c r="P42" s="407"/>
      <c r="Q42" s="407"/>
      <c r="R42" s="407"/>
      <c r="S42" s="407"/>
    </row>
    <row r="43" spans="2:19" x14ac:dyDescent="0.3">
      <c r="C43" s="223"/>
      <c r="D43" s="223"/>
      <c r="E43" s="223"/>
      <c r="F43" s="223"/>
      <c r="G43" s="223"/>
      <c r="H43" s="223"/>
      <c r="I43" s="223"/>
      <c r="J43" s="223"/>
      <c r="K43" s="223"/>
      <c r="M43" s="403" t="s">
        <v>518</v>
      </c>
      <c r="N43" s="403"/>
      <c r="O43" s="403"/>
      <c r="P43" s="403"/>
      <c r="Q43" s="403"/>
      <c r="R43" s="403"/>
      <c r="S43" s="403"/>
    </row>
    <row r="44" spans="2:19" ht="16.5" customHeight="1" x14ac:dyDescent="0.3">
      <c r="C44" s="223" t="s">
        <v>438</v>
      </c>
      <c r="D44" s="223"/>
      <c r="E44" s="223"/>
      <c r="F44" s="223"/>
      <c r="G44" s="223"/>
      <c r="H44" s="223"/>
      <c r="I44" s="223"/>
      <c r="J44" s="223"/>
      <c r="K44" s="223"/>
      <c r="M44" s="403"/>
      <c r="N44" s="403"/>
      <c r="O44" s="403"/>
      <c r="P44" s="403"/>
      <c r="Q44" s="403"/>
      <c r="R44" s="403"/>
      <c r="S44" s="403"/>
    </row>
    <row r="45" spans="2:19" ht="24" customHeight="1" x14ac:dyDescent="0.3">
      <c r="C45" s="223"/>
      <c r="D45" s="223"/>
      <c r="E45" s="223"/>
      <c r="F45" s="223"/>
      <c r="G45" s="223"/>
      <c r="H45" s="223"/>
      <c r="I45" s="223"/>
      <c r="J45" s="223"/>
      <c r="K45" s="223"/>
      <c r="M45" s="23" t="s">
        <v>519</v>
      </c>
      <c r="N45" s="2"/>
      <c r="O45" s="2"/>
      <c r="P45" s="2"/>
      <c r="Q45" s="2"/>
      <c r="R45" s="2"/>
      <c r="S45" s="3"/>
    </row>
    <row r="46" spans="2:19" ht="27" customHeight="1" x14ac:dyDescent="0.3">
      <c r="C46" s="223"/>
      <c r="D46" s="223"/>
      <c r="E46" s="223"/>
      <c r="F46" s="223"/>
      <c r="G46" s="223"/>
      <c r="H46" s="223"/>
      <c r="I46" s="223"/>
      <c r="J46" s="223"/>
      <c r="K46" s="223"/>
      <c r="M46" s="403" t="s">
        <v>520</v>
      </c>
      <c r="N46" s="403"/>
      <c r="O46" s="403"/>
      <c r="P46" s="403"/>
      <c r="Q46" s="403"/>
      <c r="R46" s="403"/>
      <c r="S46" s="403"/>
    </row>
    <row r="47" spans="2:19" ht="41.25" customHeight="1" x14ac:dyDescent="0.3">
      <c r="C47" s="405" t="s">
        <v>427</v>
      </c>
      <c r="D47" s="405"/>
      <c r="E47" s="405"/>
      <c r="F47" s="405"/>
      <c r="G47" s="405"/>
      <c r="H47" s="405"/>
      <c r="I47" s="405"/>
      <c r="J47" s="405"/>
      <c r="K47" s="405"/>
      <c r="M47" s="404" t="s">
        <v>515</v>
      </c>
      <c r="N47" s="404"/>
      <c r="O47" s="404"/>
      <c r="P47" s="404"/>
      <c r="Q47" s="404"/>
      <c r="R47" s="404"/>
      <c r="S47" s="404"/>
    </row>
    <row r="48" spans="2:19" ht="16.5" customHeight="1" x14ac:dyDescent="0.3">
      <c r="C48" s="1" t="s">
        <v>428</v>
      </c>
      <c r="M48" s="404"/>
      <c r="N48" s="404"/>
      <c r="O48" s="404"/>
      <c r="P48" s="404"/>
      <c r="Q48" s="404"/>
      <c r="R48" s="404"/>
      <c r="S48" s="404"/>
    </row>
    <row r="49" spans="3:20" ht="24.75" customHeight="1" x14ac:dyDescent="0.3">
      <c r="C49" s="405" t="s">
        <v>429</v>
      </c>
      <c r="D49" s="405"/>
      <c r="E49" s="405"/>
      <c r="F49" s="405"/>
      <c r="G49" s="405"/>
      <c r="H49" s="405"/>
      <c r="I49" s="405"/>
      <c r="J49" s="405"/>
      <c r="K49" s="405"/>
      <c r="M49" s="404"/>
      <c r="N49" s="404"/>
      <c r="O49" s="404"/>
      <c r="P49" s="404"/>
      <c r="Q49" s="404"/>
      <c r="R49" s="404"/>
      <c r="S49" s="404"/>
    </row>
    <row r="50" spans="3:20" ht="16.5" customHeight="1" x14ac:dyDescent="0.3">
      <c r="C50" s="223" t="s">
        <v>430</v>
      </c>
      <c r="D50" s="223"/>
      <c r="E50" s="223"/>
      <c r="F50" s="223"/>
      <c r="G50" s="223"/>
      <c r="H50" s="223"/>
      <c r="I50" s="223"/>
      <c r="J50" s="223"/>
      <c r="K50" s="223"/>
      <c r="M50" s="404" t="s">
        <v>513</v>
      </c>
      <c r="N50" s="404"/>
      <c r="O50" s="404"/>
      <c r="P50" s="404"/>
      <c r="Q50" s="404"/>
      <c r="R50" s="404"/>
      <c r="S50" s="404"/>
    </row>
    <row r="51" spans="3:20" ht="31.5" customHeight="1" x14ac:dyDescent="0.3">
      <c r="C51" s="223"/>
      <c r="D51" s="223"/>
      <c r="E51" s="223"/>
      <c r="F51" s="223"/>
      <c r="G51" s="223"/>
      <c r="H51" s="223"/>
      <c r="I51" s="223"/>
      <c r="J51" s="223"/>
      <c r="K51" s="223"/>
      <c r="M51" s="404"/>
      <c r="N51" s="404"/>
      <c r="O51" s="404"/>
      <c r="P51" s="404"/>
      <c r="Q51" s="404"/>
      <c r="R51" s="404"/>
      <c r="S51" s="404"/>
    </row>
    <row r="52" spans="3:20" ht="16.5" customHeight="1" x14ac:dyDescent="0.3">
      <c r="C52" s="1" t="s">
        <v>431</v>
      </c>
      <c r="M52" s="404"/>
      <c r="N52" s="404"/>
      <c r="O52" s="404"/>
      <c r="P52" s="404"/>
      <c r="Q52" s="404"/>
      <c r="R52" s="404"/>
      <c r="S52" s="404"/>
    </row>
    <row r="53" spans="3:20" ht="21" customHeight="1" x14ac:dyDescent="0.3">
      <c r="M53" s="404" t="s">
        <v>514</v>
      </c>
      <c r="N53" s="404"/>
      <c r="O53" s="404"/>
      <c r="P53" s="404"/>
      <c r="Q53" s="404"/>
      <c r="R53" s="404"/>
      <c r="S53" s="404"/>
    </row>
    <row r="54" spans="3:20" x14ac:dyDescent="0.3">
      <c r="M54" s="404"/>
      <c r="N54" s="404"/>
      <c r="O54" s="404"/>
      <c r="P54" s="404"/>
      <c r="Q54" s="404"/>
      <c r="R54" s="404"/>
      <c r="S54" s="404"/>
    </row>
    <row r="55" spans="3:20" x14ac:dyDescent="0.3">
      <c r="M55" s="404"/>
      <c r="N55" s="404"/>
      <c r="O55" s="404"/>
      <c r="P55" s="404"/>
      <c r="Q55" s="404"/>
      <c r="R55" s="404"/>
      <c r="S55" s="404"/>
    </row>
    <row r="56" spans="3:20" ht="16.5" customHeight="1" x14ac:dyDescent="0.3">
      <c r="M56" s="404" t="s">
        <v>516</v>
      </c>
      <c r="N56" s="404"/>
      <c r="O56" s="404"/>
      <c r="P56" s="404"/>
      <c r="Q56" s="404"/>
      <c r="R56" s="404"/>
      <c r="S56" s="404"/>
    </row>
    <row r="57" spans="3:20" x14ac:dyDescent="0.3">
      <c r="M57" s="404"/>
      <c r="N57" s="404"/>
      <c r="O57" s="404"/>
      <c r="P57" s="404"/>
      <c r="Q57" s="404"/>
      <c r="R57" s="404"/>
      <c r="S57" s="404"/>
    </row>
    <row r="58" spans="3:20" x14ac:dyDescent="0.3">
      <c r="M58" s="403" t="s">
        <v>522</v>
      </c>
      <c r="N58" s="403"/>
      <c r="O58" s="403"/>
      <c r="P58" s="403"/>
      <c r="Q58" s="403"/>
      <c r="R58" s="403"/>
      <c r="S58" s="403"/>
    </row>
    <row r="59" spans="3:20" x14ac:dyDescent="0.3">
      <c r="M59" s="403"/>
      <c r="N59" s="403"/>
      <c r="O59" s="403"/>
      <c r="P59" s="403"/>
      <c r="Q59" s="403"/>
      <c r="R59" s="403"/>
      <c r="S59" s="403"/>
    </row>
    <row r="60" spans="3:20" ht="30.75" customHeight="1" x14ac:dyDescent="0.3">
      <c r="M60" s="403"/>
      <c r="N60" s="403"/>
      <c r="O60" s="403"/>
      <c r="P60" s="403"/>
      <c r="Q60" s="403"/>
      <c r="R60" s="403"/>
      <c r="S60" s="403"/>
    </row>
    <row r="61" spans="3:20" x14ac:dyDescent="0.3">
      <c r="M61" s="403"/>
      <c r="N61" s="403"/>
      <c r="O61" s="403"/>
      <c r="P61" s="403"/>
      <c r="Q61" s="403"/>
      <c r="R61" s="403"/>
      <c r="S61" s="403"/>
    </row>
    <row r="62" spans="3:20" x14ac:dyDescent="0.3">
      <c r="M62" s="403" t="s">
        <v>521</v>
      </c>
      <c r="N62" s="403"/>
      <c r="O62" s="403"/>
      <c r="P62" s="403"/>
      <c r="Q62" s="403"/>
      <c r="R62" s="403"/>
      <c r="S62" s="403"/>
      <c r="T62" s="3"/>
    </row>
    <row r="63" spans="3:20" x14ac:dyDescent="0.3">
      <c r="M63" s="403"/>
      <c r="N63" s="403"/>
      <c r="O63" s="403"/>
      <c r="P63" s="403"/>
      <c r="Q63" s="403"/>
      <c r="R63" s="403"/>
      <c r="S63" s="403"/>
      <c r="T63" s="3"/>
    </row>
    <row r="64" spans="3:20" x14ac:dyDescent="0.3">
      <c r="M64" s="403" t="s">
        <v>523</v>
      </c>
      <c r="N64" s="403"/>
      <c r="O64" s="403"/>
      <c r="P64" s="403"/>
      <c r="Q64" s="403"/>
      <c r="R64" s="403"/>
      <c r="S64" s="403"/>
      <c r="T64" s="3"/>
    </row>
    <row r="65" spans="13:20" x14ac:dyDescent="0.3">
      <c r="M65" s="403"/>
      <c r="N65" s="403"/>
      <c r="O65" s="403"/>
      <c r="P65" s="403"/>
      <c r="Q65" s="403"/>
      <c r="R65" s="403"/>
      <c r="S65" s="403"/>
      <c r="T65" s="3"/>
    </row>
    <row r="66" spans="13:20" x14ac:dyDescent="0.3">
      <c r="M66" s="403"/>
      <c r="N66" s="403"/>
      <c r="O66" s="403"/>
      <c r="P66" s="403"/>
      <c r="Q66" s="403"/>
      <c r="R66" s="403"/>
      <c r="S66" s="403"/>
      <c r="T66" s="3"/>
    </row>
    <row r="67" spans="13:20" x14ac:dyDescent="0.3">
      <c r="M67" s="403" t="s">
        <v>524</v>
      </c>
      <c r="N67" s="403"/>
      <c r="O67" s="403"/>
      <c r="P67" s="403"/>
      <c r="Q67" s="403"/>
      <c r="R67" s="403"/>
      <c r="S67" s="403"/>
      <c r="T67" s="3"/>
    </row>
    <row r="68" spans="13:20" x14ac:dyDescent="0.3">
      <c r="M68" s="403"/>
      <c r="N68" s="403"/>
      <c r="O68" s="403"/>
      <c r="P68" s="403"/>
      <c r="Q68" s="403"/>
      <c r="R68" s="403"/>
      <c r="S68" s="403"/>
      <c r="T68" s="3"/>
    </row>
    <row r="69" spans="13:20" x14ac:dyDescent="0.3">
      <c r="M69" s="2"/>
      <c r="N69" s="2"/>
      <c r="O69" s="2"/>
      <c r="P69" s="2"/>
      <c r="Q69" s="2"/>
      <c r="R69" s="2"/>
      <c r="S69" s="3"/>
      <c r="T69" s="3"/>
    </row>
    <row r="70" spans="13:20" x14ac:dyDescent="0.3">
      <c r="M70" s="2"/>
      <c r="N70" s="2"/>
      <c r="O70" s="2"/>
      <c r="P70" s="2"/>
      <c r="Q70" s="2"/>
      <c r="R70" s="2"/>
      <c r="S70" s="3"/>
      <c r="T70" s="3"/>
    </row>
    <row r="71" spans="13:20" x14ac:dyDescent="0.3">
      <c r="M71" s="2"/>
      <c r="N71" s="2"/>
      <c r="O71" s="2"/>
      <c r="P71" s="2"/>
      <c r="Q71" s="2"/>
      <c r="R71" s="2"/>
      <c r="S71" s="3"/>
      <c r="T71" s="3"/>
    </row>
    <row r="72" spans="13:20" x14ac:dyDescent="0.3">
      <c r="M72" s="2"/>
      <c r="N72" s="2"/>
      <c r="O72" s="2"/>
      <c r="P72" s="2"/>
      <c r="Q72" s="2"/>
      <c r="R72" s="2"/>
      <c r="S72" s="3"/>
      <c r="T72" s="3"/>
    </row>
    <row r="73" spans="13:20" x14ac:dyDescent="0.3">
      <c r="M73" s="2"/>
      <c r="N73" s="2"/>
      <c r="O73" s="2"/>
      <c r="P73" s="2"/>
      <c r="Q73" s="2"/>
      <c r="R73" s="2"/>
      <c r="S73" s="3"/>
      <c r="T73" s="3"/>
    </row>
    <row r="74" spans="13:20" x14ac:dyDescent="0.3">
      <c r="M74" s="2"/>
      <c r="N74" s="2"/>
      <c r="O74" s="2"/>
      <c r="P74" s="2"/>
      <c r="Q74" s="2"/>
      <c r="R74" s="2"/>
      <c r="S74" s="3"/>
      <c r="T74" s="3"/>
    </row>
    <row r="75" spans="13:20" x14ac:dyDescent="0.3">
      <c r="M75" s="2"/>
      <c r="N75" s="2"/>
      <c r="O75" s="2"/>
      <c r="P75" s="2"/>
      <c r="Q75" s="2"/>
      <c r="R75" s="2"/>
      <c r="S75" s="3"/>
      <c r="T75" s="3"/>
    </row>
    <row r="76" spans="13:20" x14ac:dyDescent="0.3">
      <c r="M76" s="2"/>
      <c r="N76" s="2"/>
      <c r="O76" s="2"/>
      <c r="P76" s="2"/>
      <c r="Q76" s="2"/>
      <c r="R76" s="2"/>
      <c r="S76" s="3"/>
      <c r="T76" s="3"/>
    </row>
  </sheetData>
  <sheetProtection algorithmName="SHA-512" hashValue="6TIoi/6kPIoYpt1n8Cez1fegv9RQlpLMwr7P4Gxz73Q2KsaDFDGxWmDDOEVMgTPuLSZgba2OZPv1ixi8Az6uVg==" saltValue="83EfpjON1DdpLCjxFfHv1g==" spinCount="100000" sheet="1" objects="1" scenarios="1"/>
  <mergeCells count="36">
    <mergeCell ref="B7:M8"/>
    <mergeCell ref="J32:K32"/>
    <mergeCell ref="J33:K33"/>
    <mergeCell ref="C34:O36"/>
    <mergeCell ref="G32:H32"/>
    <mergeCell ref="G33:H33"/>
    <mergeCell ref="B11:O12"/>
    <mergeCell ref="B15:O18"/>
    <mergeCell ref="C26:O27"/>
    <mergeCell ref="C21:O21"/>
    <mergeCell ref="C20:O20"/>
    <mergeCell ref="B13:O14"/>
    <mergeCell ref="C29:O29"/>
    <mergeCell ref="G30:H30"/>
    <mergeCell ref="G31:H31"/>
    <mergeCell ref="J30:K30"/>
    <mergeCell ref="J31:K31"/>
    <mergeCell ref="C50:K51"/>
    <mergeCell ref="C49:K49"/>
    <mergeCell ref="M38:S38"/>
    <mergeCell ref="M53:S55"/>
    <mergeCell ref="M47:S49"/>
    <mergeCell ref="M39:S42"/>
    <mergeCell ref="M43:S44"/>
    <mergeCell ref="M50:S52"/>
    <mergeCell ref="M46:S46"/>
    <mergeCell ref="C47:K47"/>
    <mergeCell ref="C44:K46"/>
    <mergeCell ref="C41:K43"/>
    <mergeCell ref="C39:K40"/>
    <mergeCell ref="C38:K38"/>
    <mergeCell ref="M58:S61"/>
    <mergeCell ref="M62:S63"/>
    <mergeCell ref="M64:S66"/>
    <mergeCell ref="M67:S68"/>
    <mergeCell ref="M56:S57"/>
  </mergeCells>
  <conditionalFormatting sqref="D23:D25">
    <cfRule type="colorScale" priority="15">
      <colorScale>
        <cfvo type="min"/>
        <cfvo type="percentile" val="50"/>
        <cfvo type="max"/>
        <color rgb="FF63BE7B"/>
        <color rgb="FFFFEB84"/>
        <color rgb="FFF8696B"/>
      </colorScale>
    </cfRule>
  </conditionalFormatting>
  <conditionalFormatting sqref="E23:E25">
    <cfRule type="colorScale" priority="14">
      <colorScale>
        <cfvo type="min"/>
        <cfvo type="percentile" val="50"/>
        <cfvo type="max"/>
        <color rgb="FF63BE7B"/>
        <color rgb="FFFFEB84"/>
        <color rgb="FFF8696B"/>
      </colorScale>
    </cfRule>
  </conditionalFormatting>
  <conditionalFormatting sqref="F23:F25">
    <cfRule type="colorScale" priority="13">
      <colorScale>
        <cfvo type="min"/>
        <cfvo type="percentile" val="50"/>
        <cfvo type="max"/>
        <color rgb="FF63BE7B"/>
        <color rgb="FFFFEB84"/>
        <color rgb="FFF8696B"/>
      </colorScale>
    </cfRule>
  </conditionalFormatting>
  <conditionalFormatting sqref="G23:G25">
    <cfRule type="colorScale" priority="12">
      <colorScale>
        <cfvo type="min"/>
        <cfvo type="percentile" val="50"/>
        <cfvo type="max"/>
        <color rgb="FF63BE7B"/>
        <color rgb="FFFFEB84"/>
        <color rgb="FFF8696B"/>
      </colorScale>
    </cfRule>
  </conditionalFormatting>
  <conditionalFormatting sqref="H23:H25">
    <cfRule type="colorScale" priority="11">
      <colorScale>
        <cfvo type="min"/>
        <cfvo type="percentile" val="50"/>
        <cfvo type="max"/>
        <color rgb="FF63BE7B"/>
        <color rgb="FFFFEB84"/>
        <color rgb="FFF8696B"/>
      </colorScale>
    </cfRule>
  </conditionalFormatting>
  <conditionalFormatting sqref="I23:I25">
    <cfRule type="colorScale" priority="10">
      <colorScale>
        <cfvo type="min"/>
        <cfvo type="percentile" val="50"/>
        <cfvo type="max"/>
        <color rgb="FF63BE7B"/>
        <color rgb="FFFFEB84"/>
        <color rgb="FFF8696B"/>
      </colorScale>
    </cfRule>
  </conditionalFormatting>
  <conditionalFormatting sqref="J23:J25">
    <cfRule type="colorScale" priority="9">
      <colorScale>
        <cfvo type="min"/>
        <cfvo type="percentile" val="50"/>
        <cfvo type="max"/>
        <color rgb="FF63BE7B"/>
        <color rgb="FFFFEB84"/>
        <color rgb="FFF8696B"/>
      </colorScale>
    </cfRule>
  </conditionalFormatting>
  <conditionalFormatting sqref="K23:K25">
    <cfRule type="colorScale" priority="8">
      <colorScale>
        <cfvo type="min"/>
        <cfvo type="percentile" val="50"/>
        <cfvo type="max"/>
        <color rgb="FF63BE7B"/>
        <color rgb="FFFFEB84"/>
        <color rgb="FFF8696B"/>
      </colorScale>
    </cfRule>
  </conditionalFormatting>
  <conditionalFormatting sqref="L23:L25">
    <cfRule type="colorScale" priority="7">
      <colorScale>
        <cfvo type="min"/>
        <cfvo type="percentile" val="50"/>
        <cfvo type="max"/>
        <color rgb="FF63BE7B"/>
        <color rgb="FFFFEB84"/>
        <color rgb="FFF8696B"/>
      </colorScale>
    </cfRule>
  </conditionalFormatting>
  <conditionalFormatting sqref="M23:M25">
    <cfRule type="colorScale" priority="6">
      <colorScale>
        <cfvo type="min"/>
        <cfvo type="percentile" val="50"/>
        <cfvo type="max"/>
        <color rgb="FF63BE7B"/>
        <color rgb="FFFFEB84"/>
        <color rgb="FFF8696B"/>
      </colorScale>
    </cfRule>
  </conditionalFormatting>
  <conditionalFormatting sqref="N23:N25">
    <cfRule type="colorScale" priority="5">
      <colorScale>
        <cfvo type="min"/>
        <cfvo type="percentile" val="50"/>
        <cfvo type="max"/>
        <color rgb="FF63BE7B"/>
        <color rgb="FFFFEB84"/>
        <color rgb="FFF8696B"/>
      </colorScale>
    </cfRule>
  </conditionalFormatting>
  <conditionalFormatting sqref="O23:O25">
    <cfRule type="colorScale" priority="4">
      <colorScale>
        <cfvo type="min"/>
        <cfvo type="percentile" val="50"/>
        <cfvo type="max"/>
        <color rgb="FF63BE7B"/>
        <color rgb="FFFFEB84"/>
        <color rgb="FFF8696B"/>
      </colorScale>
    </cfRule>
  </conditionalFormatting>
  <conditionalFormatting sqref="L31:O33 C31:G33 I31:J33">
    <cfRule type="containsText" dxfId="32" priority="2" operator="containsText" text="No">
      <formula>NOT(ISERROR(SEARCH("No",C31)))</formula>
    </cfRule>
    <cfRule type="containsText" dxfId="31" priority="3" operator="containsText" text="Sí">
      <formula>NOT(ISERROR(SEARCH("Sí",C31)))</formula>
    </cfRule>
  </conditionalFormatting>
  <conditionalFormatting sqref="L31:O33 C31:G33 I31:J33">
    <cfRule type="containsText" dxfId="30" priority="1" operator="containsText" text="No aplica / No interesa">
      <formula>NOT(ISERROR(SEARCH("No aplica / No interesa",C31)))</formula>
    </cfRule>
  </conditionalFormatting>
  <dataValidations count="1">
    <dataValidation type="list" allowBlank="1" showInputMessage="1" showErrorMessage="1" sqref="L31:O33 C31:G33 I31:J33">
      <formula1>beneficio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Inicio</vt:lpstr>
      <vt:lpstr>Nuevo miembro</vt:lpstr>
      <vt:lpstr>Ingreso a un Centro Educativo</vt:lpstr>
      <vt:lpstr>Preparación para el matrimonio</vt:lpstr>
      <vt:lpstr>Selección de vivienda</vt:lpstr>
      <vt:lpstr>Opciones de crédito</vt:lpstr>
      <vt:lpstr>Opciones de seguros</vt:lpstr>
      <vt:lpstr>Opciones de vehículo</vt:lpstr>
      <vt:lpstr>Opciones de tarjetas</vt:lpstr>
      <vt:lpstr>Preparación para la vejez</vt:lpstr>
      <vt:lpstr>_1._Cambios_en_presupuesto__ingresos_y_egresos</vt:lpstr>
      <vt:lpstr>_2._Estimación_y_Manejo_de_la_Pensión</vt:lpstr>
      <vt:lpstr>automática</vt:lpstr>
      <vt:lpstr>beneficio</vt:lpstr>
      <vt:lpstr>Diesel</vt:lpstr>
      <vt:lpstr>Lo_podré_reducir</vt:lpstr>
      <vt:lpstr>Nuevo</vt:lpstr>
      <vt:lpstr>Otras_Recomendaciones</vt:lpstr>
      <vt:lpstr>posesión</vt:lpstr>
      <vt:lpstr>Posesión2</vt:lpstr>
      <vt:lpstr>sedan</vt:lpstr>
      <vt:lpstr>Seguro_de_Desempleo</vt:lpstr>
      <vt:lpstr>Seguro_de_Vehículo</vt:lpstr>
      <vt:lpstr>Seguro_de_Viaje</vt:lpstr>
      <vt:lpstr>Seguro_de_Vida</vt:lpstr>
      <vt:lpstr>Seguro_de_Vivienda</vt:lpstr>
      <vt:lpstr>tipodepago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Jacqueline Vargas</dc:creator>
  <cp:lastModifiedBy>Adriana Vasquez Rodriguez</cp:lastModifiedBy>
  <dcterms:created xsi:type="dcterms:W3CDTF">2018-01-18T00:17:59Z</dcterms:created>
  <dcterms:modified xsi:type="dcterms:W3CDTF">2018-09-10T15:13:21Z</dcterms:modified>
</cp:coreProperties>
</file>